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RU\ClientData\Clients\VIPA Vacuum Insulation Panel Association\Meetings\Board\2018\28 September - Vienna\"/>
    </mc:Choice>
  </mc:AlternateContent>
  <bookViews>
    <workbookView xWindow="0" yWindow="50" windowWidth="15600" windowHeight="7420"/>
  </bookViews>
  <sheets>
    <sheet name="2018 draft budget" sheetId="4" r:id="rId1"/>
    <sheet name="Vienna Event Budget" sheetId="8" r:id="rId2"/>
    <sheet name="Overview COM costs" sheetId="11" r:id="rId3"/>
    <sheet name="overview OPE" sheetId="6" r:id="rId4"/>
  </sheets>
  <calcPr calcId="162913"/>
</workbook>
</file>

<file path=xl/calcChain.xml><?xml version="1.0" encoding="utf-8"?>
<calcChain xmlns="http://schemas.openxmlformats.org/spreadsheetml/2006/main">
  <c r="G23" i="4" l="1"/>
  <c r="G7" i="4" l="1"/>
  <c r="E23" i="4" l="1"/>
  <c r="E10" i="4"/>
  <c r="E25" i="4" l="1"/>
  <c r="E29" i="4" s="1"/>
  <c r="F10" i="4"/>
  <c r="D9" i="11" l="1"/>
  <c r="G10" i="4"/>
  <c r="D23" i="4" l="1"/>
  <c r="D10" i="4"/>
  <c r="D25" i="4" l="1"/>
  <c r="D29" i="4" s="1"/>
  <c r="B9" i="8"/>
  <c r="G16" i="4" s="1"/>
  <c r="G25" i="4" s="1"/>
  <c r="G29" i="4" s="1"/>
  <c r="C10" i="4" l="1"/>
  <c r="B29" i="6" l="1"/>
  <c r="C23" i="4" l="1"/>
  <c r="C25" i="4" s="1"/>
  <c r="C29" i="4" s="1"/>
  <c r="B23" i="4"/>
  <c r="B10" i="4"/>
  <c r="B25" i="4" s="1"/>
  <c r="B29" i="4" s="1"/>
</calcChain>
</file>

<file path=xl/sharedStrings.xml><?xml version="1.0" encoding="utf-8"?>
<sst xmlns="http://schemas.openxmlformats.org/spreadsheetml/2006/main" count="81" uniqueCount="78">
  <si>
    <t xml:space="preserve">RESULT </t>
  </si>
  <si>
    <t>TOTAL EXPENDITURE</t>
  </si>
  <si>
    <t>Legal advice</t>
  </si>
  <si>
    <t>Participation at CEN</t>
  </si>
  <si>
    <t>Bank fees</t>
  </si>
  <si>
    <t>Website annual hosting fee (Alias)</t>
  </si>
  <si>
    <t>Communications (website support, professional design, etc)</t>
  </si>
  <si>
    <t xml:space="preserve">Kellen fees </t>
  </si>
  <si>
    <t>Expenditure</t>
  </si>
  <si>
    <t>TOTAL INCOME</t>
  </si>
  <si>
    <t xml:space="preserve">Income </t>
  </si>
  <si>
    <t>ITEM</t>
  </si>
  <si>
    <t>EUR</t>
  </si>
  <si>
    <t>GSH agreement annual fee</t>
  </si>
  <si>
    <t>VIPA International Budget 2018 (EUR)</t>
  </si>
  <si>
    <t>Technical WG studies (Creek Study)</t>
  </si>
  <si>
    <t>Membership fees academia (2): 500 EUR</t>
  </si>
  <si>
    <t>Membership fees full members (15): 10,000 EUR</t>
  </si>
  <si>
    <t xml:space="preserve">* 8 VIPA members are members of the GSH </t>
  </si>
  <si>
    <t>VIP market report (USP)</t>
  </si>
  <si>
    <t xml:space="preserve">VIPA International - Out-of-pocket expenses </t>
  </si>
  <si>
    <t>Cost EUR</t>
  </si>
  <si>
    <t>Description</t>
  </si>
  <si>
    <t>Others (travel expenses, shipment...)</t>
  </si>
  <si>
    <t>Annual account</t>
  </si>
  <si>
    <t>TOTAL</t>
  </si>
  <si>
    <t>Membership fees associate members (1): 5,000 EUR</t>
  </si>
  <si>
    <t>Conference in Vienna 27 Sept</t>
  </si>
  <si>
    <t>Catering - VIPA Board meeting - February 2018</t>
  </si>
  <si>
    <t xml:space="preserve">Expected end result </t>
  </si>
  <si>
    <t>Reserve (funds not used in previous years)</t>
  </si>
  <si>
    <t>Budget - VIPA Conference 2018 - Vienna</t>
  </si>
  <si>
    <t>Items</t>
  </si>
  <si>
    <t xml:space="preserve">Price </t>
  </si>
  <si>
    <t>Speaker fees BPIE</t>
  </si>
  <si>
    <t>Event visuals (logo, rotating banner)</t>
  </si>
  <si>
    <t>Conference call January</t>
  </si>
  <si>
    <t>-</t>
  </si>
  <si>
    <t>ALIAS</t>
  </si>
  <si>
    <t xml:space="preserve">upgrade website to make it GDPR compliant </t>
  </si>
  <si>
    <t xml:space="preserve">Overview communication costs </t>
  </si>
  <si>
    <t xml:space="preserve">COFFEE &amp; BACON </t>
  </si>
  <si>
    <t>Update flyer with new logos and address</t>
  </si>
  <si>
    <t>Q3</t>
  </si>
  <si>
    <t>Q4</t>
  </si>
  <si>
    <t>Q1</t>
  </si>
  <si>
    <t>Q2</t>
  </si>
  <si>
    <t>end year estimate</t>
  </si>
  <si>
    <t>Paiting Pixels</t>
  </si>
  <si>
    <t>Company</t>
  </si>
  <si>
    <t>Video (4300£)</t>
  </si>
  <si>
    <t xml:space="preserve">See estimated costs here  - </t>
  </si>
  <si>
    <t>Out of pocket costs (meetings/conf calls &amp; travel expenses)</t>
  </si>
  <si>
    <t xml:space="preserve">*estimate - invoice still to be received </t>
  </si>
  <si>
    <t>PMR</t>
  </si>
  <si>
    <t xml:space="preserve">Service </t>
  </si>
  <si>
    <t>Budgeted early-2018</t>
  </si>
  <si>
    <t>Membership fees association members (0): 500 EUR</t>
  </si>
  <si>
    <t>Conference call March</t>
  </si>
  <si>
    <t>Conference call April</t>
  </si>
  <si>
    <t>Lunch with President and USP on Market Report</t>
  </si>
  <si>
    <t>GoToMeeting yearly subscription</t>
  </si>
  <si>
    <t>annual hosting + renewal domain names for 2 years</t>
  </si>
  <si>
    <t>Conference calls/Meetings</t>
  </si>
  <si>
    <t>Prepayment Hotel - General Assembly</t>
  </si>
  <si>
    <t>filing annual report - Delaware incorporation</t>
  </si>
  <si>
    <t>Flight to Vienna - VIPA GA &amp; Conference - R. Ponte Costa</t>
  </si>
  <si>
    <t>Outstanding cost - shipment DHL - VIPA GA Paris</t>
  </si>
  <si>
    <t>4.000 EUR for meetings in Vienna - overview out-of-pocket</t>
  </si>
  <si>
    <t>Three new academia members: Brno Uni, ISE &amp; Brunel</t>
  </si>
  <si>
    <t>flight and accomodation of 2 speakers</t>
  </si>
  <si>
    <t xml:space="preserve">Speaker flights &amp; accomodation </t>
  </si>
  <si>
    <t>2nd prepayment Hotel - General Assemby</t>
  </si>
  <si>
    <t>Walking Tour Vienna - Social event</t>
  </si>
  <si>
    <t xml:space="preserve">missing payment from AIMT, Hongda </t>
  </si>
  <si>
    <t xml:space="preserve">Pre-payment of 3.575 Eur already done for hotel costs </t>
  </si>
  <si>
    <t>Printing 250 flyers and brochure for event in Vienna</t>
  </si>
  <si>
    <t>Hotel costs (meeting room, AV &amp; catering) based on 50 attendees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</si>
</sst>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_-;\-* #,##0.00_-;_-* &quot;-&quot;??_-;_-@_-"/>
    <numFmt numFmtId="166" formatCode="_-* #,##0_-;\-* #,##0_-;_-* &quot;-&quot;??_-;_-@_-"/>
    <numFmt numFmtId="167" formatCode="#,##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2">
    <xf numFmtId="0" fontId="0" fillId="0" borderId="0" xfId="0"/>
    <xf numFmtId="3" fontId="2" fillId="2" borderId="4" xfId="0" applyNumberFormat="1" applyFont="1" applyFill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3" fillId="0" borderId="0" xfId="0" applyFont="1"/>
    <xf numFmtId="3" fontId="3" fillId="0" borderId="0" xfId="0" applyNumberFormat="1" applyFont="1"/>
    <xf numFmtId="0" fontId="6" fillId="0" borderId="0" xfId="2" applyFont="1"/>
    <xf numFmtId="0" fontId="2" fillId="0" borderId="0" xfId="0" applyFont="1" applyBorder="1" applyAlignment="1">
      <alignment horizontal="center" vertical="top"/>
    </xf>
    <xf numFmtId="3" fontId="3" fillId="0" borderId="0" xfId="0" applyNumberFormat="1" applyFont="1" applyBorder="1" applyAlignment="1">
      <alignment horizontal="right" vertical="top"/>
    </xf>
    <xf numFmtId="166" fontId="3" fillId="0" borderId="0" xfId="1" applyNumberFormat="1" applyFont="1" applyBorder="1" applyAlignment="1">
      <alignment horizontal="right" vertical="top"/>
    </xf>
    <xf numFmtId="165" fontId="3" fillId="0" borderId="0" xfId="1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3" fontId="3" fillId="0" borderId="0" xfId="0" applyNumberFormat="1" applyFont="1" applyBorder="1" applyAlignment="1">
      <alignment vertical="top"/>
    </xf>
    <xf numFmtId="166" fontId="2" fillId="2" borderId="3" xfId="1" applyNumberFormat="1" applyFont="1" applyFill="1" applyBorder="1" applyAlignment="1">
      <alignment horizontal="right" vertical="top"/>
    </xf>
    <xf numFmtId="0" fontId="2" fillId="0" borderId="6" xfId="0" applyFont="1" applyBorder="1" applyAlignment="1">
      <alignment vertical="top"/>
    </xf>
    <xf numFmtId="3" fontId="3" fillId="0" borderId="6" xfId="0" applyNumberFormat="1" applyFont="1" applyBorder="1" applyAlignment="1">
      <alignment horizontal="right" vertical="top"/>
    </xf>
    <xf numFmtId="166" fontId="3" fillId="0" borderId="6" xfId="1" applyNumberFormat="1" applyFont="1" applyBorder="1" applyAlignment="1">
      <alignment horizontal="right" vertical="top"/>
    </xf>
    <xf numFmtId="165" fontId="3" fillId="0" borderId="6" xfId="1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3" fontId="3" fillId="0" borderId="6" xfId="0" applyNumberFormat="1" applyFont="1" applyBorder="1" applyAlignment="1">
      <alignment vertical="top"/>
    </xf>
    <xf numFmtId="0" fontId="0" fillId="0" borderId="7" xfId="0" applyBorder="1"/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0" fillId="0" borderId="13" xfId="0" applyBorder="1"/>
    <xf numFmtId="4" fontId="8" fillId="0" borderId="11" xfId="0" applyNumberFormat="1" applyFont="1" applyBorder="1"/>
    <xf numFmtId="0" fontId="0" fillId="0" borderId="12" xfId="0" applyBorder="1"/>
    <xf numFmtId="0" fontId="0" fillId="0" borderId="14" xfId="0" applyBorder="1"/>
    <xf numFmtId="4" fontId="8" fillId="0" borderId="14" xfId="0" applyNumberFormat="1" applyFont="1" applyBorder="1"/>
    <xf numFmtId="0" fontId="0" fillId="0" borderId="15" xfId="0" applyBorder="1"/>
    <xf numFmtId="0" fontId="0" fillId="0" borderId="12" xfId="0" quotePrefix="1" applyBorder="1"/>
    <xf numFmtId="4" fontId="0" fillId="0" borderId="0" xfId="0" applyNumberFormat="1"/>
    <xf numFmtId="0" fontId="0" fillId="0" borderId="11" xfId="0" applyBorder="1"/>
    <xf numFmtId="165" fontId="8" fillId="0" borderId="11" xfId="1" applyFont="1" applyFill="1" applyBorder="1"/>
    <xf numFmtId="0" fontId="0" fillId="0" borderId="16" xfId="0" applyBorder="1"/>
    <xf numFmtId="4" fontId="8" fillId="0" borderId="16" xfId="0" applyNumberFormat="1" applyFont="1" applyBorder="1"/>
    <xf numFmtId="0" fontId="0" fillId="0" borderId="17" xfId="0" quotePrefix="1" applyBorder="1"/>
    <xf numFmtId="0" fontId="7" fillId="0" borderId="18" xfId="0" applyFont="1" applyBorder="1"/>
    <xf numFmtId="4" fontId="7" fillId="0" borderId="18" xfId="0" applyNumberFormat="1" applyFont="1" applyBorder="1"/>
    <xf numFmtId="0" fontId="0" fillId="0" borderId="19" xfId="0" applyBorder="1"/>
    <xf numFmtId="0" fontId="4" fillId="0" borderId="0" xfId="2"/>
    <xf numFmtId="3" fontId="2" fillId="4" borderId="0" xfId="0" applyNumberFormat="1" applyFont="1" applyFill="1" applyBorder="1" applyAlignment="1">
      <alignment horizontal="right" vertical="top"/>
    </xf>
    <xf numFmtId="3" fontId="2" fillId="2" borderId="5" xfId="0" applyNumberFormat="1" applyFont="1" applyFill="1" applyBorder="1" applyAlignment="1">
      <alignment horizontal="right" vertical="top"/>
    </xf>
    <xf numFmtId="0" fontId="5" fillId="6" borderId="22" xfId="0" applyFont="1" applyFill="1" applyBorder="1" applyAlignment="1">
      <alignment horizontal="center"/>
    </xf>
    <xf numFmtId="167" fontId="5" fillId="6" borderId="22" xfId="0" applyNumberFormat="1" applyFont="1" applyFill="1" applyBorder="1" applyAlignment="1">
      <alignment horizontal="center"/>
    </xf>
    <xf numFmtId="0" fontId="9" fillId="0" borderId="22" xfId="0" applyFont="1" applyBorder="1"/>
    <xf numFmtId="167" fontId="9" fillId="0" borderId="22" xfId="0" applyNumberFormat="1" applyFont="1" applyBorder="1"/>
    <xf numFmtId="167" fontId="9" fillId="0" borderId="22" xfId="0" applyNumberFormat="1" applyFont="1" applyBorder="1" applyAlignment="1">
      <alignment horizontal="right"/>
    </xf>
    <xf numFmtId="0" fontId="10" fillId="7" borderId="20" xfId="0" applyFont="1" applyFill="1" applyBorder="1"/>
    <xf numFmtId="167" fontId="10" fillId="7" borderId="21" xfId="0" applyNumberFormat="1" applyFont="1" applyFill="1" applyBorder="1"/>
    <xf numFmtId="167" fontId="0" fillId="0" borderId="0" xfId="0" applyNumberFormat="1"/>
    <xf numFmtId="166" fontId="3" fillId="0" borderId="2" xfId="1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165" fontId="3" fillId="0" borderId="2" xfId="1" applyFont="1" applyBorder="1" applyAlignment="1">
      <alignment horizontal="right" vertical="top"/>
    </xf>
    <xf numFmtId="166" fontId="2" fillId="2" borderId="1" xfId="1" applyNumberFormat="1" applyFont="1" applyFill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vertical="top"/>
    </xf>
    <xf numFmtId="3" fontId="2" fillId="2" borderId="1" xfId="0" applyNumberFormat="1" applyFont="1" applyFill="1" applyBorder="1" applyAlignment="1">
      <alignment horizontal="right" vertical="top"/>
    </xf>
    <xf numFmtId="0" fontId="2" fillId="0" borderId="0" xfId="0" applyFont="1" applyBorder="1" applyAlignment="1">
      <alignment vertical="top"/>
    </xf>
    <xf numFmtId="0" fontId="7" fillId="0" borderId="1" xfId="0" applyFont="1" applyBorder="1"/>
    <xf numFmtId="0" fontId="7" fillId="0" borderId="3" xfId="0" applyFont="1" applyBorder="1"/>
    <xf numFmtId="0" fontId="7" fillId="0" borderId="4" xfId="0" applyFont="1" applyBorder="1"/>
    <xf numFmtId="166" fontId="2" fillId="2" borderId="23" xfId="1" applyNumberFormat="1" applyFont="1" applyFill="1" applyBorder="1" applyAlignment="1">
      <alignment horizontal="right" vertical="top"/>
    </xf>
    <xf numFmtId="3" fontId="2" fillId="5" borderId="21" xfId="0" applyNumberFormat="1" applyFont="1" applyFill="1" applyBorder="1"/>
    <xf numFmtId="3" fontId="2" fillId="3" borderId="21" xfId="0" applyNumberFormat="1" applyFont="1" applyFill="1" applyBorder="1" applyAlignment="1">
      <alignment horizontal="right" vertical="top"/>
    </xf>
    <xf numFmtId="3" fontId="2" fillId="2" borderId="24" xfId="0" applyNumberFormat="1" applyFont="1" applyFill="1" applyBorder="1" applyAlignment="1">
      <alignment horizontal="right" vertical="top"/>
    </xf>
    <xf numFmtId="3" fontId="2" fillId="2" borderId="21" xfId="0" applyNumberFormat="1" applyFont="1" applyFill="1" applyBorder="1" applyAlignment="1">
      <alignment horizontal="right" vertical="top"/>
    </xf>
    <xf numFmtId="0" fontId="2" fillId="0" borderId="25" xfId="0" applyFont="1" applyBorder="1" applyAlignment="1">
      <alignment vertical="top"/>
    </xf>
    <xf numFmtId="166" fontId="3" fillId="0" borderId="25" xfId="1" applyNumberFormat="1" applyFont="1" applyBorder="1" applyAlignment="1">
      <alignment horizontal="right" vertical="top"/>
    </xf>
    <xf numFmtId="3" fontId="3" fillId="0" borderId="25" xfId="0" applyNumberFormat="1" applyFont="1" applyBorder="1" applyAlignment="1">
      <alignment horizontal="right" vertical="top"/>
    </xf>
    <xf numFmtId="165" fontId="3" fillId="0" borderId="25" xfId="1" applyFont="1" applyBorder="1" applyAlignment="1">
      <alignment horizontal="right" vertical="top"/>
    </xf>
    <xf numFmtId="166" fontId="2" fillId="2" borderId="26" xfId="1" applyNumberFormat="1" applyFont="1" applyFill="1" applyBorder="1" applyAlignment="1">
      <alignment horizontal="right" vertical="top"/>
    </xf>
    <xf numFmtId="0" fontId="3" fillId="0" borderId="25" xfId="0" applyFont="1" applyBorder="1" applyAlignment="1">
      <alignment horizontal="right" vertical="top"/>
    </xf>
    <xf numFmtId="0" fontId="2" fillId="0" borderId="27" xfId="0" applyFont="1" applyBorder="1" applyAlignment="1">
      <alignment vertical="top"/>
    </xf>
    <xf numFmtId="166" fontId="2" fillId="2" borderId="28" xfId="1" applyNumberFormat="1" applyFont="1" applyFill="1" applyBorder="1" applyAlignment="1">
      <alignment horizontal="right" vertical="top"/>
    </xf>
    <xf numFmtId="164" fontId="3" fillId="0" borderId="6" xfId="1" applyNumberFormat="1" applyFont="1" applyBorder="1" applyAlignment="1">
      <alignment horizontal="right" vertical="top"/>
    </xf>
    <xf numFmtId="3" fontId="2" fillId="2" borderId="29" xfId="0" applyNumberFormat="1" applyFont="1" applyFill="1" applyBorder="1" applyAlignment="1">
      <alignment horizontal="right" vertical="top"/>
    </xf>
    <xf numFmtId="3" fontId="2" fillId="3" borderId="29" xfId="0" applyNumberFormat="1" applyFont="1" applyFill="1" applyBorder="1" applyAlignment="1">
      <alignment horizontal="right" vertical="top"/>
    </xf>
    <xf numFmtId="0" fontId="2" fillId="5" borderId="29" xfId="0" applyFont="1" applyFill="1" applyBorder="1"/>
    <xf numFmtId="0" fontId="3" fillId="0" borderId="25" xfId="0" applyFont="1" applyBorder="1"/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2" fillId="2" borderId="5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3" borderId="5" xfId="0" applyFont="1" applyFill="1" applyBorder="1"/>
    <xf numFmtId="0" fontId="2" fillId="5" borderId="5" xfId="0" applyFont="1" applyFill="1" applyBorder="1"/>
    <xf numFmtId="3" fontId="2" fillId="3" borderId="20" xfId="0" applyNumberFormat="1" applyFont="1" applyFill="1" applyBorder="1" applyAlignment="1">
      <alignment horizontal="right" vertical="top"/>
    </xf>
    <xf numFmtId="3" fontId="2" fillId="5" borderId="20" xfId="0" applyNumberFormat="1" applyFont="1" applyFill="1" applyBorder="1"/>
    <xf numFmtId="3" fontId="3" fillId="0" borderId="1" xfId="0" applyNumberFormat="1" applyFont="1" applyFill="1" applyBorder="1" applyAlignment="1">
      <alignment horizontal="right" vertical="top"/>
    </xf>
    <xf numFmtId="3" fontId="3" fillId="0" borderId="3" xfId="0" applyNumberFormat="1" applyFont="1" applyFill="1" applyBorder="1" applyAlignment="1">
      <alignment horizontal="right" vertical="top"/>
    </xf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/>
    <xf numFmtId="3" fontId="3" fillId="0" borderId="4" xfId="0" applyNumberFormat="1" applyFont="1" applyFill="1" applyBorder="1" applyAlignment="1">
      <alignment horizontal="right" vertical="top"/>
    </xf>
    <xf numFmtId="3" fontId="2" fillId="5" borderId="24" xfId="0" applyNumberFormat="1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distributed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="90" zoomScaleNormal="90" workbookViewId="0">
      <selection activeCell="A41" sqref="A41"/>
    </sheetView>
  </sheetViews>
  <sheetFormatPr defaultColWidth="9.08984375" defaultRowHeight="14" x14ac:dyDescent="0.3"/>
  <cols>
    <col min="1" max="1" width="53.1796875" style="3" customWidth="1"/>
    <col min="2" max="2" width="11.1796875" style="3" customWidth="1"/>
    <col min="3" max="3" width="12.08984375" style="3" customWidth="1"/>
    <col min="4" max="4" width="12.1796875" style="3" customWidth="1"/>
    <col min="5" max="5" width="10.08984375" style="3" customWidth="1"/>
    <col min="6" max="6" width="7.81640625" style="3" customWidth="1"/>
    <col min="7" max="7" width="18" style="3" customWidth="1"/>
    <col min="8" max="8" width="51.6328125" style="3" customWidth="1"/>
    <col min="9" max="16384" width="9.08984375" style="3"/>
  </cols>
  <sheetData>
    <row r="1" spans="1:9" ht="25.5" customHeight="1" thickBot="1" x14ac:dyDescent="0.35">
      <c r="A1" s="104" t="s">
        <v>14</v>
      </c>
      <c r="B1" s="105"/>
      <c r="C1" s="105"/>
      <c r="D1" s="105"/>
      <c r="E1" s="105"/>
      <c r="F1" s="105"/>
      <c r="G1" s="106"/>
    </row>
    <row r="2" spans="1:9" ht="14.5" thickBot="1" x14ac:dyDescent="0.35">
      <c r="A2" s="102"/>
      <c r="B2" s="103"/>
      <c r="C2" s="6"/>
      <c r="D2" s="6"/>
      <c r="E2" s="6"/>
      <c r="F2" s="6"/>
      <c r="G2" s="6"/>
    </row>
    <row r="3" spans="1:9" ht="31" customHeight="1" thickBot="1" x14ac:dyDescent="0.35">
      <c r="A3" s="97" t="s">
        <v>11</v>
      </c>
      <c r="B3" s="98" t="s">
        <v>56</v>
      </c>
      <c r="C3" s="99" t="s">
        <v>45</v>
      </c>
      <c r="D3" s="99" t="s">
        <v>46</v>
      </c>
      <c r="E3" s="100" t="s">
        <v>43</v>
      </c>
      <c r="F3" s="101" t="s">
        <v>44</v>
      </c>
      <c r="G3" s="100" t="s">
        <v>47</v>
      </c>
    </row>
    <row r="4" spans="1:9" x14ac:dyDescent="0.3">
      <c r="A4" s="13" t="s">
        <v>10</v>
      </c>
      <c r="B4" s="58"/>
      <c r="C4" s="2"/>
      <c r="D4" s="13"/>
      <c r="E4" s="67"/>
      <c r="F4" s="73"/>
      <c r="G4" s="73"/>
    </row>
    <row r="5" spans="1:9" x14ac:dyDescent="0.3">
      <c r="A5" s="80" t="s">
        <v>17</v>
      </c>
      <c r="B5" s="7">
        <v>150000</v>
      </c>
      <c r="C5" s="51">
        <v>20000</v>
      </c>
      <c r="D5" s="15">
        <v>60000</v>
      </c>
      <c r="E5" s="68">
        <v>40000</v>
      </c>
      <c r="F5" s="15"/>
      <c r="G5" s="15">
        <v>150000</v>
      </c>
      <c r="H5" s="3" t="s">
        <v>74</v>
      </c>
    </row>
    <row r="6" spans="1:9" x14ac:dyDescent="0.3">
      <c r="A6" s="80" t="s">
        <v>26</v>
      </c>
      <c r="B6" s="8">
        <v>5000</v>
      </c>
      <c r="C6" s="51">
        <v>0</v>
      </c>
      <c r="D6" s="15">
        <v>0</v>
      </c>
      <c r="E6" s="68">
        <v>5000</v>
      </c>
      <c r="F6" s="15"/>
      <c r="G6" s="15">
        <v>5000</v>
      </c>
    </row>
    <row r="7" spans="1:9" x14ac:dyDescent="0.3">
      <c r="A7" s="80" t="s">
        <v>16</v>
      </c>
      <c r="B7" s="7">
        <v>1000</v>
      </c>
      <c r="C7" s="53">
        <v>0</v>
      </c>
      <c r="D7" s="15">
        <v>500</v>
      </c>
      <c r="E7" s="15">
        <v>750</v>
      </c>
      <c r="F7" s="16">
        <v>0</v>
      </c>
      <c r="G7" s="14">
        <f>1458+125</f>
        <v>1583</v>
      </c>
      <c r="H7" s="3" t="s">
        <v>69</v>
      </c>
    </row>
    <row r="8" spans="1:9" x14ac:dyDescent="0.3">
      <c r="A8" s="80" t="s">
        <v>57</v>
      </c>
      <c r="B8" s="9">
        <v>0</v>
      </c>
      <c r="C8" s="53">
        <v>0</v>
      </c>
      <c r="D8" s="16">
        <v>0</v>
      </c>
      <c r="E8" s="70">
        <v>0</v>
      </c>
      <c r="F8" s="16">
        <v>0</v>
      </c>
      <c r="G8" s="16">
        <v>0</v>
      </c>
    </row>
    <row r="9" spans="1:9" ht="14.5" thickBot="1" x14ac:dyDescent="0.35">
      <c r="A9" s="81"/>
      <c r="B9" s="7"/>
      <c r="C9" s="52"/>
      <c r="D9" s="14"/>
      <c r="E9" s="69"/>
      <c r="F9" s="14"/>
      <c r="G9" s="14"/>
      <c r="I9" s="4"/>
    </row>
    <row r="10" spans="1:9" ht="14.5" thickBot="1" x14ac:dyDescent="0.35">
      <c r="A10" s="82" t="s">
        <v>9</v>
      </c>
      <c r="B10" s="12">
        <f>SUM(B5:B9)</f>
        <v>156000</v>
      </c>
      <c r="C10" s="54">
        <f>SUM(C4:C9)</f>
        <v>20000</v>
      </c>
      <c r="D10" s="62">
        <f>SUM(D4:D9)</f>
        <v>60500</v>
      </c>
      <c r="E10" s="71">
        <f>SUM(E4:E9)</f>
        <v>45750</v>
      </c>
      <c r="F10" s="74">
        <f>SUM(F5:F9)</f>
        <v>0</v>
      </c>
      <c r="G10" s="74">
        <f>SUM(G5:G9)</f>
        <v>156583</v>
      </c>
    </row>
    <row r="11" spans="1:9" x14ac:dyDescent="0.3">
      <c r="A11" s="13" t="s">
        <v>8</v>
      </c>
      <c r="B11" s="10"/>
      <c r="C11" s="55"/>
      <c r="D11" s="17"/>
      <c r="E11" s="72"/>
      <c r="F11" s="17"/>
      <c r="G11" s="17"/>
    </row>
    <row r="12" spans="1:9" x14ac:dyDescent="0.3">
      <c r="A12" s="80" t="s">
        <v>7</v>
      </c>
      <c r="B12" s="8">
        <v>76995</v>
      </c>
      <c r="C12" s="51">
        <v>19248.75</v>
      </c>
      <c r="D12" s="51">
        <v>19248.75</v>
      </c>
      <c r="E12" s="15">
        <v>19249</v>
      </c>
      <c r="F12" s="75">
        <v>0</v>
      </c>
      <c r="G12" s="75">
        <v>76995</v>
      </c>
    </row>
    <row r="13" spans="1:9" x14ac:dyDescent="0.3">
      <c r="A13" s="80" t="s">
        <v>15</v>
      </c>
      <c r="B13" s="8">
        <v>10000</v>
      </c>
      <c r="C13" s="51">
        <v>5000</v>
      </c>
      <c r="D13" s="15"/>
      <c r="E13" s="68">
        <v>0</v>
      </c>
      <c r="F13" s="15">
        <v>0</v>
      </c>
      <c r="G13" s="15">
        <v>10000</v>
      </c>
    </row>
    <row r="14" spans="1:9" x14ac:dyDescent="0.3">
      <c r="A14" s="80" t="s">
        <v>19</v>
      </c>
      <c r="B14" s="8">
        <v>33000</v>
      </c>
      <c r="C14" s="51">
        <v>0</v>
      </c>
      <c r="D14" s="15">
        <v>3300</v>
      </c>
      <c r="E14" s="68">
        <v>0</v>
      </c>
      <c r="F14" s="15">
        <v>0</v>
      </c>
      <c r="G14" s="15">
        <v>3300</v>
      </c>
    </row>
    <row r="15" spans="1:9" x14ac:dyDescent="0.3">
      <c r="A15" s="80" t="s">
        <v>13</v>
      </c>
      <c r="B15" s="7">
        <v>18516</v>
      </c>
      <c r="C15" s="52">
        <v>18516</v>
      </c>
      <c r="D15" s="15">
        <v>0</v>
      </c>
      <c r="E15" s="15">
        <v>0</v>
      </c>
      <c r="F15" s="15">
        <v>0</v>
      </c>
      <c r="G15" s="14">
        <v>18516</v>
      </c>
      <c r="H15" s="3" t="s">
        <v>18</v>
      </c>
    </row>
    <row r="16" spans="1:9" x14ac:dyDescent="0.3">
      <c r="A16" s="80" t="s">
        <v>27</v>
      </c>
      <c r="B16" s="7">
        <v>10000</v>
      </c>
      <c r="C16" s="51">
        <v>0</v>
      </c>
      <c r="D16" s="15">
        <v>0</v>
      </c>
      <c r="E16" s="68">
        <v>4666</v>
      </c>
      <c r="F16" s="15">
        <v>0</v>
      </c>
      <c r="G16" s="15">
        <f>'Vienna Event Budget'!B9</f>
        <v>11333</v>
      </c>
      <c r="H16" s="5" t="s">
        <v>51</v>
      </c>
    </row>
    <row r="17" spans="1:9" ht="14.5" x14ac:dyDescent="0.35">
      <c r="A17" s="80" t="s">
        <v>52</v>
      </c>
      <c r="B17" s="7">
        <v>13000</v>
      </c>
      <c r="C17" s="51">
        <v>0</v>
      </c>
      <c r="D17" s="15">
        <v>406</v>
      </c>
      <c r="E17" s="68">
        <v>3578</v>
      </c>
      <c r="F17" s="15">
        <v>0</v>
      </c>
      <c r="G17" s="15">
        <v>8000</v>
      </c>
      <c r="H17" s="40" t="s">
        <v>68</v>
      </c>
      <c r="I17" s="5"/>
    </row>
    <row r="18" spans="1:9" ht="15" customHeight="1" x14ac:dyDescent="0.3">
      <c r="A18" s="83" t="s">
        <v>6</v>
      </c>
      <c r="B18" s="11">
        <v>1000</v>
      </c>
      <c r="C18" s="51" t="s">
        <v>37</v>
      </c>
      <c r="D18" s="15">
        <v>500</v>
      </c>
      <c r="E18" s="68">
        <v>4850</v>
      </c>
      <c r="F18" s="15">
        <v>0</v>
      </c>
      <c r="G18" s="15">
        <v>5710</v>
      </c>
      <c r="H18" s="5" t="s">
        <v>40</v>
      </c>
    </row>
    <row r="19" spans="1:9" x14ac:dyDescent="0.3">
      <c r="A19" s="83" t="s">
        <v>5</v>
      </c>
      <c r="B19" s="11">
        <v>400</v>
      </c>
      <c r="C19" s="56">
        <v>400</v>
      </c>
      <c r="D19" s="15">
        <v>0</v>
      </c>
      <c r="E19" s="15">
        <v>187.84</v>
      </c>
      <c r="F19" s="15">
        <v>0</v>
      </c>
      <c r="G19" s="18">
        <v>588</v>
      </c>
      <c r="H19" s="3" t="s">
        <v>62</v>
      </c>
    </row>
    <row r="20" spans="1:9" x14ac:dyDescent="0.3">
      <c r="A20" s="80" t="s">
        <v>4</v>
      </c>
      <c r="B20" s="7">
        <v>200</v>
      </c>
      <c r="C20" s="51">
        <v>0</v>
      </c>
      <c r="D20" s="15">
        <v>0</v>
      </c>
      <c r="E20" s="68">
        <v>7.5</v>
      </c>
      <c r="F20" s="15">
        <v>0</v>
      </c>
      <c r="G20" s="15">
        <v>200</v>
      </c>
    </row>
    <row r="21" spans="1:9" x14ac:dyDescent="0.3">
      <c r="A21" s="80" t="s">
        <v>3</v>
      </c>
      <c r="B21" s="7">
        <v>525</v>
      </c>
      <c r="C21" s="51"/>
      <c r="D21" s="15">
        <v>525</v>
      </c>
      <c r="E21" s="68">
        <v>0</v>
      </c>
      <c r="F21" s="15">
        <v>0</v>
      </c>
      <c r="G21" s="15">
        <v>525</v>
      </c>
    </row>
    <row r="22" spans="1:9" ht="14.5" thickBot="1" x14ac:dyDescent="0.35">
      <c r="A22" s="80" t="s">
        <v>2</v>
      </c>
      <c r="B22" s="11">
        <v>5000</v>
      </c>
      <c r="C22" s="51">
        <v>0</v>
      </c>
      <c r="D22" s="15">
        <v>0</v>
      </c>
      <c r="E22" s="68">
        <v>0</v>
      </c>
      <c r="F22" s="15">
        <v>0</v>
      </c>
      <c r="G22" s="15">
        <v>1500</v>
      </c>
      <c r="H22" s="3" t="s">
        <v>53</v>
      </c>
    </row>
    <row r="23" spans="1:9" ht="14.5" thickBot="1" x14ac:dyDescent="0.35">
      <c r="A23" s="84" t="s">
        <v>1</v>
      </c>
      <c r="B23" s="1">
        <f>SUM(B12:B22)</f>
        <v>168636</v>
      </c>
      <c r="C23" s="57">
        <f>SUM(C12:C22)</f>
        <v>43164.75</v>
      </c>
      <c r="D23" s="42">
        <f>SUM(D12:D22)</f>
        <v>23979.75</v>
      </c>
      <c r="E23" s="42">
        <f>SUM(E12:E22)</f>
        <v>32538.34</v>
      </c>
      <c r="F23" s="42"/>
      <c r="G23" s="42">
        <f>SUM(G12:G22)</f>
        <v>136667</v>
      </c>
    </row>
    <row r="24" spans="1:9" ht="14.5" thickBot="1" x14ac:dyDescent="0.35">
      <c r="A24" s="85"/>
      <c r="B24" s="90"/>
      <c r="C24" s="91"/>
      <c r="D24" s="91"/>
      <c r="E24" s="91"/>
      <c r="F24" s="91"/>
      <c r="G24" s="95"/>
    </row>
    <row r="25" spans="1:9" ht="14.5" thickBot="1" x14ac:dyDescent="0.35">
      <c r="A25" s="84" t="s">
        <v>0</v>
      </c>
      <c r="B25" s="1">
        <f>SUM(B10-B23)</f>
        <v>-12636</v>
      </c>
      <c r="C25" s="57">
        <f>SUM(C10-C23)</f>
        <v>-23164.75</v>
      </c>
      <c r="D25" s="65">
        <f>SUM(D10-D23)</f>
        <v>36520.25</v>
      </c>
      <c r="E25" s="65">
        <f>SUM(E10-E23)</f>
        <v>13211.66</v>
      </c>
      <c r="F25" s="76"/>
      <c r="G25" s="66">
        <f>SUM(G10-G23)</f>
        <v>19916</v>
      </c>
    </row>
    <row r="26" spans="1:9" ht="14.5" thickBot="1" x14ac:dyDescent="0.35">
      <c r="A26" s="79"/>
      <c r="B26" s="92"/>
      <c r="C26" s="93"/>
      <c r="D26" s="93"/>
      <c r="E26" s="93"/>
      <c r="F26" s="93"/>
      <c r="G26" s="94"/>
    </row>
    <row r="27" spans="1:9" ht="14.5" thickBot="1" x14ac:dyDescent="0.35">
      <c r="A27" s="86" t="s">
        <v>30</v>
      </c>
      <c r="B27" s="88">
        <v>27923</v>
      </c>
      <c r="C27" s="88">
        <v>27923</v>
      </c>
      <c r="D27" s="88">
        <v>27923</v>
      </c>
      <c r="E27" s="88">
        <v>27923</v>
      </c>
      <c r="F27" s="77"/>
      <c r="G27" s="64">
        <v>27923</v>
      </c>
      <c r="H27" s="41"/>
      <c r="I27" s="4"/>
    </row>
    <row r="28" spans="1:9" ht="14.5" thickBot="1" x14ac:dyDescent="0.35">
      <c r="A28" s="79"/>
      <c r="B28" s="92"/>
      <c r="C28" s="93"/>
      <c r="D28" s="93"/>
      <c r="E28" s="93"/>
      <c r="F28" s="93"/>
      <c r="G28" s="94"/>
    </row>
    <row r="29" spans="1:9" ht="14.5" thickBot="1" x14ac:dyDescent="0.35">
      <c r="A29" s="87" t="s">
        <v>29</v>
      </c>
      <c r="B29" s="89">
        <f>SUM(B25+B27)</f>
        <v>15287</v>
      </c>
      <c r="C29" s="96">
        <f>SUM(C25+C27)</f>
        <v>4758.25</v>
      </c>
      <c r="D29" s="96">
        <f>SUM(D25+D27)</f>
        <v>64443.25</v>
      </c>
      <c r="E29" s="63">
        <f>SUM(E25+E27)</f>
        <v>41134.660000000003</v>
      </c>
      <c r="F29" s="78"/>
      <c r="G29" s="63">
        <f>SUM(G25+G27)</f>
        <v>47839</v>
      </c>
    </row>
  </sheetData>
  <mergeCells count="2">
    <mergeCell ref="A2:B2"/>
    <mergeCell ref="A1:G1"/>
  </mergeCells>
  <hyperlinks>
    <hyperlink ref="H16" location="'Vienna Event Budget'!A1" display="See estimated costs here"/>
    <hyperlink ref="H18" location="'Overview COM costs'!A1" display="Overview communication costs "/>
    <hyperlink ref="H17" location="'overview OPE'!A1" display="2,250 EUR for meetings in Vienna - overview out-of-pocket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13" sqref="A13"/>
    </sheetView>
  </sheetViews>
  <sheetFormatPr defaultRowHeight="14.5" x14ac:dyDescent="0.35"/>
  <cols>
    <col min="1" max="1" width="71.81640625" customWidth="1"/>
    <col min="2" max="2" width="14.81640625" style="50" customWidth="1"/>
    <col min="3" max="3" width="71.453125" customWidth="1"/>
  </cols>
  <sheetData>
    <row r="1" spans="1:3" ht="16" thickBot="1" x14ac:dyDescent="0.4">
      <c r="A1" s="107" t="s">
        <v>31</v>
      </c>
      <c r="B1" s="108"/>
    </row>
    <row r="2" spans="1:3" ht="15.5" x14ac:dyDescent="0.35">
      <c r="A2" s="43" t="s">
        <v>32</v>
      </c>
      <c r="B2" s="44" t="s">
        <v>33</v>
      </c>
    </row>
    <row r="3" spans="1:3" ht="15.5" x14ac:dyDescent="0.35">
      <c r="A3" s="45" t="s">
        <v>77</v>
      </c>
      <c r="B3" s="46">
        <v>4800</v>
      </c>
      <c r="C3" t="s">
        <v>75</v>
      </c>
    </row>
    <row r="4" spans="1:3" ht="15.5" x14ac:dyDescent="0.35">
      <c r="A4" s="45" t="s">
        <v>71</v>
      </c>
      <c r="B4" s="46">
        <v>1093</v>
      </c>
      <c r="C4" t="s">
        <v>70</v>
      </c>
    </row>
    <row r="5" spans="1:3" ht="15.5" x14ac:dyDescent="0.35">
      <c r="A5" s="45" t="s">
        <v>34</v>
      </c>
      <c r="B5" s="46">
        <v>950</v>
      </c>
    </row>
    <row r="6" spans="1:3" ht="15.5" x14ac:dyDescent="0.35">
      <c r="A6" s="45" t="s">
        <v>35</v>
      </c>
      <c r="B6" s="46">
        <v>350</v>
      </c>
    </row>
    <row r="7" spans="1:3" ht="15.5" x14ac:dyDescent="0.35">
      <c r="A7" s="45" t="s">
        <v>7</v>
      </c>
      <c r="B7" s="46">
        <v>4140</v>
      </c>
      <c r="C7" s="40"/>
    </row>
    <row r="8" spans="1:3" ht="16" thickBot="1" x14ac:dyDescent="0.4">
      <c r="A8" s="45"/>
      <c r="B8" s="47"/>
    </row>
    <row r="9" spans="1:3" ht="16" thickBot="1" x14ac:dyDescent="0.4">
      <c r="A9" s="48" t="s">
        <v>25</v>
      </c>
      <c r="B9" s="49">
        <f>SUM(B3:B8)</f>
        <v>11333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workbookViewId="0">
      <selection activeCell="F17" sqref="F17"/>
    </sheetView>
  </sheetViews>
  <sheetFormatPr defaultRowHeight="14.5" x14ac:dyDescent="0.35"/>
  <cols>
    <col min="2" max="2" width="19.1796875" customWidth="1"/>
    <col min="3" max="3" width="45.6328125" customWidth="1"/>
    <col min="4" max="4" width="11.54296875" customWidth="1"/>
  </cols>
  <sheetData>
    <row r="2" spans="2:4" ht="15" thickBot="1" x14ac:dyDescent="0.4"/>
    <row r="3" spans="2:4" ht="15" thickBot="1" x14ac:dyDescent="0.4">
      <c r="B3" s="59" t="s">
        <v>49</v>
      </c>
      <c r="C3" s="60" t="s">
        <v>55</v>
      </c>
      <c r="D3" s="61" t="s">
        <v>12</v>
      </c>
    </row>
    <row r="4" spans="2:4" x14ac:dyDescent="0.35">
      <c r="B4" t="s">
        <v>38</v>
      </c>
      <c r="C4" t="s">
        <v>39</v>
      </c>
      <c r="D4">
        <v>500</v>
      </c>
    </row>
    <row r="5" spans="2:4" x14ac:dyDescent="0.35">
      <c r="B5" t="s">
        <v>41</v>
      </c>
      <c r="C5" t="s">
        <v>42</v>
      </c>
      <c r="D5">
        <v>100</v>
      </c>
    </row>
    <row r="6" spans="2:4" x14ac:dyDescent="0.35">
      <c r="B6" t="s">
        <v>54</v>
      </c>
      <c r="C6" t="s">
        <v>76</v>
      </c>
      <c r="D6">
        <v>270</v>
      </c>
    </row>
    <row r="7" spans="2:4" x14ac:dyDescent="0.35">
      <c r="B7" t="s">
        <v>48</v>
      </c>
      <c r="C7" t="s">
        <v>50</v>
      </c>
      <c r="D7">
        <v>4850</v>
      </c>
    </row>
    <row r="8" spans="2:4" ht="15" thickBot="1" x14ac:dyDescent="0.4"/>
    <row r="9" spans="2:4" ht="15" thickBot="1" x14ac:dyDescent="0.4">
      <c r="B9" s="59" t="s">
        <v>25</v>
      </c>
      <c r="C9" s="60"/>
      <c r="D9" s="61">
        <f>SUM(D4:D7)</f>
        <v>5720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7" workbookViewId="0">
      <selection activeCell="B32" sqref="B32"/>
    </sheetView>
  </sheetViews>
  <sheetFormatPr defaultRowHeight="14.5" x14ac:dyDescent="0.35"/>
  <cols>
    <col min="1" max="1" width="23.08984375" customWidth="1"/>
    <col min="2" max="2" width="20.90625" customWidth="1"/>
    <col min="3" max="3" width="53.6328125" customWidth="1"/>
  </cols>
  <sheetData>
    <row r="1" spans="1:5" x14ac:dyDescent="0.35">
      <c r="A1" s="109" t="s">
        <v>20</v>
      </c>
      <c r="B1" s="110"/>
      <c r="C1" s="111"/>
    </row>
    <row r="2" spans="1:5" x14ac:dyDescent="0.35">
      <c r="A2" s="19"/>
      <c r="B2" s="20" t="s">
        <v>21</v>
      </c>
      <c r="C2" s="21" t="s">
        <v>22</v>
      </c>
    </row>
    <row r="3" spans="1:5" x14ac:dyDescent="0.35">
      <c r="A3" s="22" t="s">
        <v>63</v>
      </c>
      <c r="B3" s="22"/>
      <c r="C3" s="23"/>
    </row>
    <row r="4" spans="1:5" x14ac:dyDescent="0.35">
      <c r="A4" s="24"/>
      <c r="B4" s="25">
        <v>9.1300000000000008</v>
      </c>
      <c r="C4" s="26" t="s">
        <v>36</v>
      </c>
    </row>
    <row r="5" spans="1:5" x14ac:dyDescent="0.35">
      <c r="A5" s="24"/>
      <c r="B5" s="25">
        <v>56.21</v>
      </c>
      <c r="C5" s="26" t="s">
        <v>58</v>
      </c>
    </row>
    <row r="6" spans="1:5" x14ac:dyDescent="0.35">
      <c r="A6" s="24"/>
      <c r="B6" s="25">
        <v>483.92</v>
      </c>
      <c r="C6" s="26" t="s">
        <v>59</v>
      </c>
    </row>
    <row r="7" spans="1:5" x14ac:dyDescent="0.35">
      <c r="A7" s="24"/>
      <c r="B7" s="25">
        <v>421.08</v>
      </c>
      <c r="C7" s="26" t="s">
        <v>61</v>
      </c>
    </row>
    <row r="8" spans="1:5" x14ac:dyDescent="0.35">
      <c r="A8" s="24"/>
      <c r="B8" s="25">
        <v>550</v>
      </c>
      <c r="C8" s="26" t="s">
        <v>64</v>
      </c>
    </row>
    <row r="9" spans="1:5" x14ac:dyDescent="0.35">
      <c r="A9" s="24"/>
      <c r="B9" s="25">
        <v>1375</v>
      </c>
      <c r="C9" s="26" t="s">
        <v>72</v>
      </c>
    </row>
    <row r="10" spans="1:5" x14ac:dyDescent="0.35">
      <c r="A10" s="24"/>
      <c r="B10" s="25"/>
      <c r="C10" s="26"/>
    </row>
    <row r="11" spans="1:5" x14ac:dyDescent="0.35">
      <c r="A11" s="24"/>
      <c r="B11" s="25"/>
      <c r="C11" s="26"/>
    </row>
    <row r="12" spans="1:5" x14ac:dyDescent="0.35">
      <c r="A12" s="24"/>
      <c r="B12" s="25"/>
      <c r="C12" s="26"/>
    </row>
    <row r="13" spans="1:5" ht="15" thickBot="1" x14ac:dyDescent="0.4">
      <c r="A13" s="27"/>
      <c r="B13" s="28"/>
      <c r="C13" s="29"/>
    </row>
    <row r="14" spans="1:5" x14ac:dyDescent="0.35">
      <c r="A14" s="22" t="s">
        <v>23</v>
      </c>
      <c r="B14" s="25"/>
      <c r="C14" s="30"/>
      <c r="E14" s="31"/>
    </row>
    <row r="15" spans="1:5" x14ac:dyDescent="0.35">
      <c r="A15" s="32"/>
      <c r="B15" s="33">
        <v>396.6</v>
      </c>
      <c r="C15" s="30" t="s">
        <v>28</v>
      </c>
    </row>
    <row r="16" spans="1:5" x14ac:dyDescent="0.35">
      <c r="A16" s="32"/>
      <c r="B16" s="25">
        <v>72</v>
      </c>
      <c r="C16" s="30" t="s">
        <v>60</v>
      </c>
    </row>
    <row r="17" spans="1:3" x14ac:dyDescent="0.35">
      <c r="A17" s="32"/>
      <c r="B17" s="25">
        <v>263.51</v>
      </c>
      <c r="C17" s="30" t="s">
        <v>66</v>
      </c>
    </row>
    <row r="18" spans="1:3" x14ac:dyDescent="0.35">
      <c r="A18" s="32"/>
      <c r="B18" s="25">
        <v>31.69</v>
      </c>
      <c r="C18" s="30" t="s">
        <v>67</v>
      </c>
    </row>
    <row r="19" spans="1:3" x14ac:dyDescent="0.35">
      <c r="A19" s="32"/>
      <c r="B19" s="25">
        <v>305</v>
      </c>
      <c r="C19" s="30" t="s">
        <v>73</v>
      </c>
    </row>
    <row r="20" spans="1:3" x14ac:dyDescent="0.35">
      <c r="A20" s="32"/>
      <c r="B20" s="25"/>
      <c r="C20" s="30"/>
    </row>
    <row r="21" spans="1:3" x14ac:dyDescent="0.35">
      <c r="A21" s="32"/>
      <c r="B21" s="25"/>
      <c r="C21" s="30"/>
    </row>
    <row r="22" spans="1:3" x14ac:dyDescent="0.35">
      <c r="A22" s="32"/>
      <c r="B22" s="25"/>
      <c r="C22" s="30"/>
    </row>
    <row r="23" spans="1:3" x14ac:dyDescent="0.35">
      <c r="A23" s="32"/>
      <c r="B23" s="25"/>
      <c r="C23" s="30"/>
    </row>
    <row r="24" spans="1:3" x14ac:dyDescent="0.35">
      <c r="A24" s="32"/>
      <c r="B24" s="25"/>
      <c r="C24" s="30"/>
    </row>
    <row r="25" spans="1:3" ht="15" thickBot="1" x14ac:dyDescent="0.4">
      <c r="A25" s="27"/>
      <c r="B25" s="27"/>
      <c r="C25" s="27"/>
    </row>
    <row r="26" spans="1:3" x14ac:dyDescent="0.35">
      <c r="A26" s="22" t="s">
        <v>24</v>
      </c>
      <c r="B26" s="25">
        <v>20.29</v>
      </c>
      <c r="C26" s="30" t="s">
        <v>65</v>
      </c>
    </row>
    <row r="27" spans="1:3" x14ac:dyDescent="0.35">
      <c r="A27" s="32"/>
      <c r="B27" s="25"/>
      <c r="C27" s="30"/>
    </row>
    <row r="28" spans="1:3" ht="15" thickBot="1" x14ac:dyDescent="0.4">
      <c r="A28" s="34"/>
      <c r="B28" s="35"/>
      <c r="C28" s="36"/>
    </row>
    <row r="29" spans="1:3" ht="15" thickTop="1" x14ac:dyDescent="0.35">
      <c r="A29" s="37" t="s">
        <v>25</v>
      </c>
      <c r="B29" s="38">
        <f>SUM(B3:B28)</f>
        <v>3984.43</v>
      </c>
      <c r="C29" s="39"/>
    </row>
    <row r="31" spans="1:3" x14ac:dyDescent="0.35">
      <c r="B31" s="31"/>
    </row>
    <row r="32" spans="1:3" x14ac:dyDescent="0.35">
      <c r="B32" s="31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 draft budget</vt:lpstr>
      <vt:lpstr>Vienna Event Budget</vt:lpstr>
      <vt:lpstr>Overview COM costs</vt:lpstr>
      <vt:lpstr>overview OPE</vt:lpstr>
    </vt:vector>
  </TitlesOfParts>
  <Company>Kellen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Lambert, Benedicte</dc:creator>
  <cp:lastModifiedBy>Ponte Costa, Raquel</cp:lastModifiedBy>
  <dcterms:created xsi:type="dcterms:W3CDTF">2016-03-30T12:03:39Z</dcterms:created>
  <dcterms:modified xsi:type="dcterms:W3CDTF">2018-09-20T16:40:19Z</dcterms:modified>
</cp:coreProperties>
</file>