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600" windowHeight="7410"/>
  </bookViews>
  <sheets>
    <sheet name="2017 Budget" sheetId="1" r:id="rId1"/>
    <sheet name="overview OPE" sheetId="2" r:id="rId2"/>
    <sheet name="Overview COM Expenses" sheetId="3" r:id="rId3"/>
    <sheet name="2018 draft budget" sheetId="4" r:id="rId4"/>
    <sheet name="Extra Kellen fees 2017" sheetId="5" r:id="rId5"/>
    <sheet name="Kellen fees 2018" sheetId="6" r:id="rId6"/>
    <sheet name="Sheet2" sheetId="7" r:id="rId7"/>
  </sheets>
  <calcPr calcId="145621"/>
</workbook>
</file>

<file path=xl/calcChain.xml><?xml version="1.0" encoding="utf-8"?>
<calcChain xmlns="http://schemas.openxmlformats.org/spreadsheetml/2006/main">
  <c r="B22" i="4" l="1"/>
  <c r="B10" i="4"/>
  <c r="B24" i="4" l="1"/>
  <c r="C7" i="3"/>
  <c r="E22" i="1" l="1"/>
  <c r="E24" i="1" s="1"/>
  <c r="E10" i="1"/>
  <c r="D10" i="1" l="1"/>
  <c r="B22" i="1" l="1"/>
  <c r="C10" i="1"/>
  <c r="B35" i="2" l="1"/>
  <c r="C22" i="1" l="1"/>
  <c r="C24" i="1" s="1"/>
  <c r="D16" i="1"/>
  <c r="D22" i="1" s="1"/>
  <c r="D24" i="1" s="1"/>
  <c r="B10" i="1"/>
  <c r="B24" i="1" l="1"/>
</calcChain>
</file>

<file path=xl/sharedStrings.xml><?xml version="1.0" encoding="utf-8"?>
<sst xmlns="http://schemas.openxmlformats.org/spreadsheetml/2006/main" count="113" uniqueCount="94">
  <si>
    <t xml:space="preserve">RESULT </t>
  </si>
  <si>
    <t>TOTAL EXPENDITURE</t>
  </si>
  <si>
    <t>Legal advice</t>
  </si>
  <si>
    <t>Participation at CEN</t>
  </si>
  <si>
    <t>Bank fees</t>
  </si>
  <si>
    <t>Website annual hosting fee (Alias)</t>
  </si>
  <si>
    <t>Communications (website support, professional design, etc)</t>
  </si>
  <si>
    <t>Out of pocket costs (meetings/conf calls &amp; travel expenses )</t>
  </si>
  <si>
    <t xml:space="preserve">Kellen fees </t>
  </si>
  <si>
    <t>Expenditure</t>
  </si>
  <si>
    <t>TOTAL INCOME</t>
  </si>
  <si>
    <t xml:space="preserve">Income </t>
  </si>
  <si>
    <t>ITEM</t>
  </si>
  <si>
    <t>VIPA International Budget 2017 (EUR)</t>
  </si>
  <si>
    <t>IVIS 2017 sponsorship</t>
  </si>
  <si>
    <t>Carry-over from 2016 budget</t>
  </si>
  <si>
    <t>Technical WG studies (2nd installments of on-going studies)</t>
  </si>
  <si>
    <t>Membership fees academia (3): 500 EUR</t>
  </si>
  <si>
    <t>Membership fees association members: 500 EUR</t>
  </si>
  <si>
    <t>EUR</t>
  </si>
  <si>
    <t>Membership fees associate members (2): 5,000 EUR</t>
  </si>
  <si>
    <t>Cost EUR</t>
  </si>
  <si>
    <t>Description</t>
  </si>
  <si>
    <t>Conference calls</t>
  </si>
  <si>
    <t>Conference Calls December 2016</t>
  </si>
  <si>
    <t>Conference Calls February 2017</t>
  </si>
  <si>
    <t>Others (travel expenses, shipment...)</t>
  </si>
  <si>
    <t>Shipments - VIPA Brochure - Bau Trade Show</t>
  </si>
  <si>
    <t>Meals</t>
  </si>
  <si>
    <t>TOTAL</t>
  </si>
  <si>
    <t>see overview of out-of-pocket expenses</t>
  </si>
  <si>
    <t>GSH agreement annual fee</t>
  </si>
  <si>
    <t>Conference Call March 2017</t>
  </si>
  <si>
    <t>Technical WG meeting - taxi to FIW office</t>
  </si>
  <si>
    <t>Technical WG meeting - bus ticket</t>
  </si>
  <si>
    <t xml:space="preserve">Board dinner April </t>
  </si>
  <si>
    <t>Catering - Lunch Board meeting April</t>
  </si>
  <si>
    <t xml:space="preserve">filing annual report - Delaware incorporation </t>
  </si>
  <si>
    <t>Annual account</t>
  </si>
  <si>
    <t>Conference Call June 2017</t>
  </si>
  <si>
    <t xml:space="preserve">Conference Call July 2017 </t>
  </si>
  <si>
    <t>VIPA - Vacuum Insulation Panel - Statutory Representation</t>
  </si>
  <si>
    <t>Technical WG meeting - Flight to munich</t>
  </si>
  <si>
    <t xml:space="preserve">Technical WG meeting Munich- Parking airport </t>
  </si>
  <si>
    <t xml:space="preserve">Technical WG meeting -  train ticket to airport </t>
  </si>
  <si>
    <t>Technical WG meeting - Meals</t>
  </si>
  <si>
    <t>Q3</t>
  </si>
  <si>
    <t>*C-safe and AIMT joined in October</t>
  </si>
  <si>
    <t xml:space="preserve">Year-end estimate </t>
  </si>
  <si>
    <t xml:space="preserve">*12,500 for Hanita, 12,500 for FIW </t>
  </si>
  <si>
    <t>Conference Call September 2017</t>
  </si>
  <si>
    <t>Banner VIPA  for IVIS</t>
  </si>
  <si>
    <t>2 Train Tickets Paris General Assembly &amp; IVIS</t>
  </si>
  <si>
    <t>Hotel Paris AGM &amp; IVIS - RPC &amp; FG</t>
  </si>
  <si>
    <t>Taxi Paris</t>
  </si>
  <si>
    <t>Metro tickets Paris</t>
  </si>
  <si>
    <t>Dinner VIPA AGM 19/09 Restaurant la Contré Allée</t>
  </si>
  <si>
    <t>Shuttle Bus CSTB to Cité Universitaire</t>
  </si>
  <si>
    <t xml:space="preserve">Dinner Paris 20/09 </t>
  </si>
  <si>
    <t>Call with Professor Phalguni</t>
  </si>
  <si>
    <t>-</t>
  </si>
  <si>
    <t>Re-design and printing VIPA banner &amp; brochure for IVIS</t>
  </si>
  <si>
    <t xml:space="preserve">Chinese  translation VIPA press release and website </t>
  </si>
  <si>
    <t>Registration of the Chinese domain name</t>
  </si>
  <si>
    <t xml:space="preserve">Upgrade to the VIPA reserved area </t>
  </si>
  <si>
    <t xml:space="preserve">see overview of communications costs </t>
  </si>
  <si>
    <t>VIPA International Budget 2018 (EUR)</t>
  </si>
  <si>
    <t>VIP market report</t>
  </si>
  <si>
    <t>Carry-over from 2017 budget</t>
  </si>
  <si>
    <t>Technical WG studies (Creek Study)</t>
  </si>
  <si>
    <t>Overview Communication Expenses</t>
  </si>
  <si>
    <t>Membership fees full members (14): 10,000 EUR</t>
  </si>
  <si>
    <t xml:space="preserve">* reduced from 2500 to 1000 as no major activities foreseen for 2018 for the moment </t>
  </si>
  <si>
    <t>* increased to take into account organisation of General Assembly and social event</t>
  </si>
  <si>
    <t>* this means we only finance 1 study in 2018</t>
  </si>
  <si>
    <t>VIPA International - Out-of-pocket expenses 2017</t>
  </si>
  <si>
    <t>Extra services/hours delivered in 2017</t>
  </si>
  <si>
    <t>Hours</t>
  </si>
  <si>
    <t xml:space="preserve">Campaign to be selected as host of IVIS2019:
- Drafting proposal
- Liaison with Scientific Committee members
- Calls with selected members of the Scientific Committee (5 members)
- Liaison with Board and VIPA members </t>
  </si>
  <si>
    <t>Liaison with market research companies on VIP market study (back and forth with 3 companies on scope, proposal and budgets)</t>
  </si>
  <si>
    <t xml:space="preserve">TOTAL </t>
  </si>
  <si>
    <t>Membership fees full members (15): 10,00 EUR</t>
  </si>
  <si>
    <t>1 face-to-face meeting of Technical WG Munich</t>
  </si>
  <si>
    <t>1 extra conference call of the board (17 Nov)</t>
  </si>
  <si>
    <t>Website improvements (standardisation+IVIS+Science+Chinese domain)</t>
  </si>
  <si>
    <t>Press release about vote on EP on energy package 29 Nov</t>
  </si>
  <si>
    <t>Actuals 1 Dec</t>
  </si>
  <si>
    <t>Out of pocket costs (meetings/conf calls &amp; travel expenses)</t>
  </si>
  <si>
    <t>* expect Vaku Isotherm to join the GSH in 2018</t>
  </si>
  <si>
    <t>* Kellen fees to be approved on 8 Dec</t>
  </si>
  <si>
    <t>*extra 14,325 EUR to be discussed 8 Dec</t>
  </si>
  <si>
    <t xml:space="preserve">* NUAA confirmed it wants to continue member but hasn't paid yet </t>
  </si>
  <si>
    <t>* highest quote we received so far was less than 30,000 EUR</t>
  </si>
  <si>
    <t>Fees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</si>
</sst>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4"/>
      <color theme="1"/>
      <name val="Arial"/>
      <family val="2"/>
    </font>
    <font>
      <u/>
      <sz val="12"/>
      <color rgb="FF0000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0">
    <xf numFmtId="0" fontId="0" fillId="0" borderId="0" xfId="0"/>
    <xf numFmtId="3" fontId="0" fillId="0" borderId="0" xfId="0" applyNumberFormat="1"/>
    <xf numFmtId="0" fontId="3" fillId="0" borderId="2" xfId="0" applyFont="1" applyBorder="1" applyAlignment="1">
      <alignment vertical="top" wrapText="1"/>
    </xf>
    <xf numFmtId="0" fontId="0" fillId="0" borderId="10" xfId="0" applyBorder="1"/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0" fillId="0" borderId="16" xfId="0" applyBorder="1"/>
    <xf numFmtId="4" fontId="5" fillId="0" borderId="14" xfId="0" applyNumberFormat="1" applyFont="1" applyBorder="1"/>
    <xf numFmtId="0" fontId="0" fillId="0" borderId="15" xfId="0" applyBorder="1"/>
    <xf numFmtId="0" fontId="0" fillId="0" borderId="17" xfId="0" applyBorder="1"/>
    <xf numFmtId="4" fontId="5" fillId="0" borderId="17" xfId="0" applyNumberFormat="1" applyFont="1" applyBorder="1"/>
    <xf numFmtId="0" fontId="0" fillId="0" borderId="18" xfId="0" applyBorder="1"/>
    <xf numFmtId="0" fontId="0" fillId="0" borderId="15" xfId="0" quotePrefix="1" applyBorder="1"/>
    <xf numFmtId="0" fontId="0" fillId="0" borderId="14" xfId="0" applyBorder="1"/>
    <xf numFmtId="43" fontId="5" fillId="0" borderId="14" xfId="1" applyFont="1" applyFill="1" applyBorder="1"/>
    <xf numFmtId="0" fontId="0" fillId="0" borderId="19" xfId="0" applyBorder="1"/>
    <xf numFmtId="4" fontId="5" fillId="0" borderId="19" xfId="0" applyNumberFormat="1" applyFont="1" applyBorder="1"/>
    <xf numFmtId="0" fontId="0" fillId="0" borderId="20" xfId="0" quotePrefix="1" applyBorder="1"/>
    <xf numFmtId="0" fontId="4" fillId="0" borderId="21" xfId="0" applyFont="1" applyBorder="1"/>
    <xf numFmtId="4" fontId="4" fillId="0" borderId="21" xfId="0" applyNumberFormat="1" applyFont="1" applyBorder="1"/>
    <xf numFmtId="0" fontId="0" fillId="0" borderId="22" xfId="0" applyBorder="1"/>
    <xf numFmtId="0" fontId="6" fillId="0" borderId="0" xfId="2"/>
    <xf numFmtId="4" fontId="0" fillId="0" borderId="0" xfId="0" applyNumberFormat="1"/>
    <xf numFmtId="0" fontId="4" fillId="0" borderId="24" xfId="0" applyFont="1" applyBorder="1"/>
    <xf numFmtId="0" fontId="0" fillId="0" borderId="23" xfId="0" applyBorder="1" applyAlignment="1">
      <alignment vertical="top" wrapText="1"/>
    </xf>
    <xf numFmtId="0" fontId="0" fillId="0" borderId="23" xfId="0" applyBorder="1"/>
    <xf numFmtId="0" fontId="0" fillId="0" borderId="13" xfId="0" applyBorder="1"/>
    <xf numFmtId="0" fontId="4" fillId="0" borderId="4" xfId="0" applyFont="1" applyFill="1" applyBorder="1"/>
    <xf numFmtId="0" fontId="3" fillId="0" borderId="2" xfId="0" applyFont="1" applyFill="1" applyBorder="1" applyAlignment="1">
      <alignment vertical="top"/>
    </xf>
    <xf numFmtId="3" fontId="3" fillId="0" borderId="27" xfId="0" applyNumberFormat="1" applyFont="1" applyBorder="1" applyAlignment="1">
      <alignment horizontal="right" vertical="top"/>
    </xf>
    <xf numFmtId="164" fontId="3" fillId="0" borderId="27" xfId="1" applyNumberFormat="1" applyFont="1" applyBorder="1" applyAlignment="1">
      <alignment horizontal="right" vertical="top"/>
    </xf>
    <xf numFmtId="43" fontId="3" fillId="0" borderId="27" xfId="1" applyFont="1" applyBorder="1" applyAlignment="1">
      <alignment horizontal="right" vertical="top"/>
    </xf>
    <xf numFmtId="0" fontId="3" fillId="0" borderId="27" xfId="0" applyFont="1" applyBorder="1" applyAlignment="1">
      <alignment horizontal="right" vertical="top"/>
    </xf>
    <xf numFmtId="3" fontId="3" fillId="0" borderId="27" xfId="0" applyNumberFormat="1" applyFont="1" applyBorder="1" applyAlignment="1">
      <alignment vertical="top"/>
    </xf>
    <xf numFmtId="3" fontId="2" fillId="2" borderId="25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164" fontId="2" fillId="2" borderId="25" xfId="1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5" fillId="0" borderId="0" xfId="2" applyFont="1"/>
    <xf numFmtId="0" fontId="7" fillId="3" borderId="4" xfId="0" applyFont="1" applyFill="1" applyBorder="1" applyAlignment="1">
      <alignment horizontal="center" vertical="top"/>
    </xf>
    <xf numFmtId="164" fontId="7" fillId="3" borderId="25" xfId="1" applyNumberFormat="1" applyFont="1" applyFill="1" applyBorder="1" applyAlignment="1">
      <alignment horizontal="center" vertical="top"/>
    </xf>
    <xf numFmtId="164" fontId="3" fillId="4" borderId="27" xfId="1" applyNumberFormat="1" applyFont="1" applyFill="1" applyBorder="1" applyAlignment="1">
      <alignment horizontal="right" vertical="top"/>
    </xf>
    <xf numFmtId="164" fontId="7" fillId="3" borderId="25" xfId="1" applyNumberFormat="1" applyFont="1" applyFill="1" applyBorder="1" applyAlignment="1">
      <alignment horizontal="right" vertical="top"/>
    </xf>
    <xf numFmtId="0" fontId="0" fillId="0" borderId="0" xfId="0" applyFill="1" applyBorder="1"/>
    <xf numFmtId="0" fontId="7" fillId="3" borderId="5" xfId="0" applyFont="1" applyFill="1" applyBorder="1" applyAlignment="1">
      <alignment horizontal="center" vertical="top"/>
    </xf>
    <xf numFmtId="0" fontId="3" fillId="4" borderId="28" xfId="0" applyFont="1" applyFill="1" applyBorder="1" applyAlignment="1">
      <alignment vertical="top"/>
    </xf>
    <xf numFmtId="0" fontId="3" fillId="4" borderId="0" xfId="0" applyFont="1" applyFill="1" applyBorder="1" applyAlignment="1">
      <alignment horizontal="right" vertical="top"/>
    </xf>
    <xf numFmtId="0" fontId="3" fillId="4" borderId="29" xfId="0" applyFont="1" applyFill="1" applyBorder="1" applyAlignment="1">
      <alignment vertical="top"/>
    </xf>
    <xf numFmtId="0" fontId="3" fillId="4" borderId="29" xfId="0" applyFont="1" applyFill="1" applyBorder="1" applyAlignment="1">
      <alignment vertical="top" wrapText="1"/>
    </xf>
    <xf numFmtId="0" fontId="3" fillId="4" borderId="29" xfId="0" applyFont="1" applyFill="1" applyBorder="1" applyAlignment="1">
      <alignment horizontal="justify" vertical="top"/>
    </xf>
    <xf numFmtId="0" fontId="3" fillId="4" borderId="30" xfId="0" applyFont="1" applyFill="1" applyBorder="1" applyAlignment="1">
      <alignment vertical="top"/>
    </xf>
    <xf numFmtId="0" fontId="7" fillId="3" borderId="4" xfId="0" applyFont="1" applyFill="1" applyBorder="1"/>
    <xf numFmtId="0" fontId="7" fillId="3" borderId="5" xfId="0" applyFont="1" applyFill="1" applyBorder="1" applyAlignment="1">
      <alignment horizontal="right" vertical="top"/>
    </xf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164" fontId="8" fillId="0" borderId="6" xfId="1" applyNumberFormat="1" applyFont="1" applyBorder="1"/>
    <xf numFmtId="0" fontId="8" fillId="0" borderId="2" xfId="0" applyFont="1" applyBorder="1"/>
    <xf numFmtId="3" fontId="8" fillId="0" borderId="0" xfId="0" applyNumberFormat="1" applyFont="1" applyBorder="1" applyAlignment="1">
      <alignment horizontal="right" vertical="top"/>
    </xf>
    <xf numFmtId="164" fontId="8" fillId="0" borderId="0" xfId="1" applyNumberFormat="1" applyFont="1" applyBorder="1" applyAlignment="1">
      <alignment horizontal="right" vertical="top"/>
    </xf>
    <xf numFmtId="43" fontId="8" fillId="0" borderId="0" xfId="1" applyFont="1" applyBorder="1" applyAlignment="1">
      <alignment horizontal="right" vertical="top"/>
    </xf>
    <xf numFmtId="0" fontId="8" fillId="0" borderId="2" xfId="0" applyFont="1" applyBorder="1" applyAlignment="1">
      <alignment vertical="top" wrapText="1"/>
    </xf>
    <xf numFmtId="164" fontId="8" fillId="0" borderId="7" xfId="1" applyNumberFormat="1" applyFont="1" applyBorder="1"/>
    <xf numFmtId="3" fontId="8" fillId="0" borderId="0" xfId="0" applyNumberFormat="1" applyFont="1"/>
    <xf numFmtId="0" fontId="7" fillId="2" borderId="1" xfId="0" applyFont="1" applyFill="1" applyBorder="1" applyAlignment="1">
      <alignment horizontal="left"/>
    </xf>
    <xf numFmtId="164" fontId="7" fillId="2" borderId="5" xfId="1" applyNumberFormat="1" applyFont="1" applyFill="1" applyBorder="1" applyAlignment="1">
      <alignment horizontal="right"/>
    </xf>
    <xf numFmtId="164" fontId="7" fillId="2" borderId="4" xfId="1" applyNumberFormat="1" applyFont="1" applyFill="1" applyBorder="1"/>
    <xf numFmtId="0" fontId="8" fillId="0" borderId="0" xfId="0" applyFont="1" applyBorder="1" applyAlignment="1">
      <alignment horizontal="right" vertical="top"/>
    </xf>
    <xf numFmtId="164" fontId="8" fillId="0" borderId="6" xfId="1" applyNumberFormat="1" applyFont="1" applyBorder="1" applyAlignment="1">
      <alignment horizontal="right"/>
    </xf>
    <xf numFmtId="0" fontId="9" fillId="0" borderId="0" xfId="2" applyFont="1"/>
    <xf numFmtId="0" fontId="8" fillId="0" borderId="2" xfId="0" applyFont="1" applyFill="1" applyBorder="1" applyAlignment="1">
      <alignment vertical="top"/>
    </xf>
    <xf numFmtId="3" fontId="8" fillId="0" borderId="0" xfId="0" applyNumberFormat="1" applyFont="1" applyBorder="1" applyAlignment="1">
      <alignment vertical="top"/>
    </xf>
    <xf numFmtId="164" fontId="8" fillId="0" borderId="6" xfId="1" applyNumberFormat="1" applyFont="1" applyBorder="1" applyAlignment="1">
      <alignment vertical="top"/>
    </xf>
    <xf numFmtId="0" fontId="8" fillId="0" borderId="2" xfId="0" applyFont="1" applyFill="1" applyBorder="1"/>
    <xf numFmtId="3" fontId="8" fillId="0" borderId="0" xfId="0" applyNumberFormat="1" applyFont="1" applyBorder="1"/>
    <xf numFmtId="0" fontId="7" fillId="2" borderId="1" xfId="0" applyFont="1" applyFill="1" applyBorder="1"/>
    <xf numFmtId="3" fontId="7" fillId="2" borderId="5" xfId="0" applyNumberFormat="1" applyFont="1" applyFill="1" applyBorder="1" applyAlignment="1">
      <alignment horizontal="right" vertical="top"/>
    </xf>
    <xf numFmtId="0" fontId="7" fillId="0" borderId="2" xfId="0" applyFont="1" applyFill="1" applyBorder="1"/>
    <xf numFmtId="3" fontId="8" fillId="0" borderId="0" xfId="0" applyNumberFormat="1" applyFont="1" applyFill="1" applyBorder="1" applyAlignment="1">
      <alignment horizontal="right" vertical="top"/>
    </xf>
    <xf numFmtId="3" fontId="7" fillId="2" borderId="4" xfId="0" applyNumberFormat="1" applyFont="1" applyFill="1" applyBorder="1" applyAlignment="1">
      <alignment horizontal="right" vertical="top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4" fontId="10" fillId="2" borderId="4" xfId="1" applyNumberFormat="1" applyFont="1" applyFill="1" applyBorder="1" applyAlignment="1">
      <alignment horizontal="center" vertical="center"/>
    </xf>
    <xf numFmtId="164" fontId="10" fillId="2" borderId="4" xfId="1" applyNumberFormat="1" applyFont="1" applyFill="1" applyBorder="1" applyAlignment="1">
      <alignment horizontal="center" vertical="center" wrapText="1"/>
    </xf>
    <xf numFmtId="0" fontId="11" fillId="0" borderId="0" xfId="2" applyFont="1"/>
    <xf numFmtId="164" fontId="8" fillId="0" borderId="6" xfId="1" applyNumberFormat="1" applyFont="1" applyBorder="1" applyAlignment="1">
      <alignment horizontal="right" vertical="top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164" fontId="4" fillId="0" borderId="25" xfId="1" applyNumberFormat="1" applyFont="1" applyBorder="1"/>
    <xf numFmtId="164" fontId="0" fillId="0" borderId="23" xfId="1" applyNumberFormat="1" applyFont="1" applyBorder="1"/>
    <xf numFmtId="164" fontId="0" fillId="0" borderId="13" xfId="1" applyNumberFormat="1" applyFont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10</xdr:col>
      <xdr:colOff>238125</xdr:colOff>
      <xdr:row>32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99"/>
        <a:stretch/>
      </xdr:blipFill>
      <xdr:spPr bwMode="auto">
        <a:xfrm>
          <a:off x="0" y="171450"/>
          <a:ext cx="6334125" cy="595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4" zoomScale="90" zoomScaleNormal="90" workbookViewId="0">
      <selection activeCell="A28" sqref="A28"/>
    </sheetView>
  </sheetViews>
  <sheetFormatPr defaultRowHeight="15" x14ac:dyDescent="0.2"/>
  <cols>
    <col min="1" max="1" width="62.140625" style="62" customWidth="1"/>
    <col min="2" max="2" width="12" style="62" customWidth="1"/>
    <col min="3" max="3" width="12.5703125" style="62" customWidth="1"/>
    <col min="4" max="4" width="20.28515625" style="62" customWidth="1"/>
    <col min="5" max="5" width="25.140625" style="62" customWidth="1"/>
    <col min="6" max="6" width="84.140625" style="62" customWidth="1"/>
    <col min="7" max="16384" width="9.140625" style="62"/>
  </cols>
  <sheetData>
    <row r="1" spans="1:8" ht="18.75" thickBot="1" x14ac:dyDescent="0.3">
      <c r="A1" s="97" t="s">
        <v>13</v>
      </c>
      <c r="B1" s="98"/>
      <c r="C1" s="98"/>
      <c r="D1" s="98"/>
      <c r="E1" s="99"/>
    </row>
    <row r="2" spans="1:8" ht="16.5" thickBot="1" x14ac:dyDescent="0.3">
      <c r="A2" s="95"/>
      <c r="B2" s="96"/>
      <c r="C2" s="96"/>
    </row>
    <row r="3" spans="1:8" ht="33" customHeight="1" thickBot="1" x14ac:dyDescent="0.25">
      <c r="A3" s="89" t="s">
        <v>12</v>
      </c>
      <c r="B3" s="90" t="s">
        <v>19</v>
      </c>
      <c r="C3" s="91" t="s">
        <v>46</v>
      </c>
      <c r="D3" s="92" t="s">
        <v>86</v>
      </c>
      <c r="E3" s="91" t="s">
        <v>48</v>
      </c>
    </row>
    <row r="4" spans="1:8" ht="15.75" x14ac:dyDescent="0.25">
      <c r="A4" s="63" t="s">
        <v>11</v>
      </c>
      <c r="B4" s="64"/>
      <c r="C4" s="65"/>
      <c r="D4" s="65"/>
      <c r="E4" s="65"/>
    </row>
    <row r="5" spans="1:8" x14ac:dyDescent="0.2">
      <c r="A5" s="66" t="s">
        <v>71</v>
      </c>
      <c r="B5" s="67">
        <v>120000</v>
      </c>
      <c r="C5" s="65">
        <v>110000</v>
      </c>
      <c r="D5" s="65">
        <v>124167</v>
      </c>
      <c r="E5" s="65">
        <v>124167</v>
      </c>
      <c r="F5" s="62" t="s">
        <v>47</v>
      </c>
    </row>
    <row r="6" spans="1:8" x14ac:dyDescent="0.2">
      <c r="A6" s="66" t="s">
        <v>20</v>
      </c>
      <c r="B6" s="68">
        <v>10000</v>
      </c>
      <c r="C6" s="65">
        <v>10000</v>
      </c>
      <c r="D6" s="65">
        <v>10000</v>
      </c>
      <c r="E6" s="65">
        <v>10000</v>
      </c>
    </row>
    <row r="7" spans="1:8" x14ac:dyDescent="0.2">
      <c r="A7" s="66" t="s">
        <v>17</v>
      </c>
      <c r="B7" s="67">
        <v>1500</v>
      </c>
      <c r="C7" s="65">
        <v>1000</v>
      </c>
      <c r="D7" s="65">
        <v>1000</v>
      </c>
      <c r="E7" s="65">
        <v>1500</v>
      </c>
      <c r="F7" s="62" t="s">
        <v>91</v>
      </c>
    </row>
    <row r="8" spans="1:8" x14ac:dyDescent="0.2">
      <c r="A8" s="66" t="s">
        <v>18</v>
      </c>
      <c r="B8" s="69">
        <v>0</v>
      </c>
      <c r="C8" s="65"/>
      <c r="D8" s="65"/>
      <c r="E8" s="65"/>
    </row>
    <row r="9" spans="1:8" ht="17.25" customHeight="1" thickBot="1" x14ac:dyDescent="0.25">
      <c r="A9" s="70" t="s">
        <v>15</v>
      </c>
      <c r="B9" s="67">
        <v>28886</v>
      </c>
      <c r="C9" s="71">
        <v>28886</v>
      </c>
      <c r="D9" s="71">
        <v>28886</v>
      </c>
      <c r="E9" s="71">
        <v>28886</v>
      </c>
      <c r="H9" s="72"/>
    </row>
    <row r="10" spans="1:8" ht="16.5" thickBot="1" x14ac:dyDescent="0.3">
      <c r="A10" s="73" t="s">
        <v>10</v>
      </c>
      <c r="B10" s="74">
        <f>SUM(B5:B9)</f>
        <v>160386</v>
      </c>
      <c r="C10" s="75">
        <f>SUM(C5:C9)</f>
        <v>149886</v>
      </c>
      <c r="D10" s="75">
        <f>SUM(D5:D9)</f>
        <v>164053</v>
      </c>
      <c r="E10" s="75">
        <f>SUM(E5:E9)</f>
        <v>164553</v>
      </c>
    </row>
    <row r="11" spans="1:8" ht="15.75" x14ac:dyDescent="0.25">
      <c r="A11" s="63" t="s">
        <v>9</v>
      </c>
      <c r="B11" s="76"/>
      <c r="C11" s="65"/>
      <c r="D11" s="65"/>
      <c r="E11" s="65"/>
    </row>
    <row r="12" spans="1:8" x14ac:dyDescent="0.2">
      <c r="A12" s="66" t="s">
        <v>8</v>
      </c>
      <c r="B12" s="68">
        <v>61655</v>
      </c>
      <c r="C12" s="65">
        <v>46241.25</v>
      </c>
      <c r="D12" s="65">
        <v>46241</v>
      </c>
      <c r="E12" s="94">
        <v>61655</v>
      </c>
      <c r="F12" s="62" t="s">
        <v>90</v>
      </c>
    </row>
    <row r="13" spans="1:8" x14ac:dyDescent="0.2">
      <c r="A13" s="66" t="s">
        <v>16</v>
      </c>
      <c r="B13" s="68">
        <v>25000</v>
      </c>
      <c r="C13" s="65">
        <v>12500</v>
      </c>
      <c r="D13" s="65">
        <v>25000</v>
      </c>
      <c r="E13" s="65">
        <v>25000</v>
      </c>
      <c r="F13" s="62" t="s">
        <v>49</v>
      </c>
    </row>
    <row r="14" spans="1:8" x14ac:dyDescent="0.2">
      <c r="A14" s="66" t="s">
        <v>14</v>
      </c>
      <c r="B14" s="68">
        <v>15000</v>
      </c>
      <c r="C14" s="65">
        <v>10000</v>
      </c>
      <c r="D14" s="65">
        <v>10000</v>
      </c>
      <c r="E14" s="65">
        <v>10000</v>
      </c>
    </row>
    <row r="15" spans="1:8" x14ac:dyDescent="0.2">
      <c r="A15" s="66" t="s">
        <v>31</v>
      </c>
      <c r="B15" s="67">
        <v>16250</v>
      </c>
      <c r="C15" s="77">
        <v>0</v>
      </c>
      <c r="D15" s="65">
        <v>16250</v>
      </c>
      <c r="E15" s="65">
        <v>16250</v>
      </c>
    </row>
    <row r="16" spans="1:8" x14ac:dyDescent="0.2">
      <c r="A16" s="66" t="s">
        <v>87</v>
      </c>
      <c r="B16" s="67">
        <v>7000</v>
      </c>
      <c r="C16" s="65">
        <v>1976</v>
      </c>
      <c r="D16" s="65">
        <f>'overview OPE'!B35</f>
        <v>5231.75</v>
      </c>
      <c r="E16" s="65">
        <v>5500</v>
      </c>
      <c r="F16" s="93" t="s">
        <v>30</v>
      </c>
      <c r="G16" s="78"/>
      <c r="H16" s="78"/>
    </row>
    <row r="17" spans="1:8" ht="15" customHeight="1" x14ac:dyDescent="0.2">
      <c r="A17" s="79" t="s">
        <v>6</v>
      </c>
      <c r="B17" s="80">
        <v>2500</v>
      </c>
      <c r="C17" s="81">
        <v>1730</v>
      </c>
      <c r="D17" s="81">
        <v>2130</v>
      </c>
      <c r="E17" s="81">
        <v>2130</v>
      </c>
      <c r="F17" s="93" t="s">
        <v>65</v>
      </c>
    </row>
    <row r="18" spans="1:8" x14ac:dyDescent="0.2">
      <c r="A18" s="82" t="s">
        <v>5</v>
      </c>
      <c r="B18" s="83">
        <v>480</v>
      </c>
      <c r="C18" s="65">
        <v>400</v>
      </c>
      <c r="D18" s="65">
        <v>400</v>
      </c>
      <c r="E18" s="65">
        <v>400</v>
      </c>
    </row>
    <row r="19" spans="1:8" x14ac:dyDescent="0.2">
      <c r="A19" s="66" t="s">
        <v>4</v>
      </c>
      <c r="B19" s="67">
        <v>200</v>
      </c>
      <c r="C19" s="77">
        <v>151.81</v>
      </c>
      <c r="D19" s="77">
        <v>183</v>
      </c>
      <c r="E19" s="77">
        <v>200</v>
      </c>
    </row>
    <row r="20" spans="1:8" x14ac:dyDescent="0.2">
      <c r="A20" s="66" t="s">
        <v>3</v>
      </c>
      <c r="B20" s="67">
        <v>525</v>
      </c>
      <c r="C20" s="77" t="s">
        <v>60</v>
      </c>
      <c r="D20" s="65">
        <v>525</v>
      </c>
      <c r="E20" s="65">
        <v>525</v>
      </c>
    </row>
    <row r="21" spans="1:8" ht="15.75" thickBot="1" x14ac:dyDescent="0.25">
      <c r="A21" s="66" t="s">
        <v>2</v>
      </c>
      <c r="B21" s="83">
        <v>5000</v>
      </c>
      <c r="C21" s="71">
        <v>0</v>
      </c>
      <c r="D21" s="71">
        <v>0</v>
      </c>
      <c r="E21" s="71">
        <v>0</v>
      </c>
    </row>
    <row r="22" spans="1:8" ht="16.5" thickBot="1" x14ac:dyDescent="0.3">
      <c r="A22" s="84" t="s">
        <v>1</v>
      </c>
      <c r="B22" s="85">
        <f>SUM(B12:B21)</f>
        <v>133610</v>
      </c>
      <c r="C22" s="75">
        <f>SUM(C12:C21)</f>
        <v>72999.06</v>
      </c>
      <c r="D22" s="75">
        <f>SUM(D12:D21)</f>
        <v>105960.75</v>
      </c>
      <c r="E22" s="75">
        <f>SUM(E12:E21)</f>
        <v>121660</v>
      </c>
    </row>
    <row r="23" spans="1:8" ht="16.5" thickBot="1" x14ac:dyDescent="0.3">
      <c r="A23" s="86"/>
      <c r="B23" s="87"/>
      <c r="C23" s="65"/>
      <c r="D23" s="65"/>
      <c r="E23" s="65"/>
    </row>
    <row r="24" spans="1:8" ht="16.5" thickBot="1" x14ac:dyDescent="0.3">
      <c r="A24" s="84" t="s">
        <v>0</v>
      </c>
      <c r="B24" s="85">
        <f>SUM(B10-B22)</f>
        <v>26776</v>
      </c>
      <c r="C24" s="88">
        <f>SUM(C10-C22)</f>
        <v>76886.94</v>
      </c>
      <c r="D24" s="88">
        <f>SUM(D10-D22)</f>
        <v>58092.25</v>
      </c>
      <c r="E24" s="88">
        <f>SUM(E10-E22)</f>
        <v>42893</v>
      </c>
    </row>
    <row r="26" spans="1:8" x14ac:dyDescent="0.2">
      <c r="H26" s="72"/>
    </row>
  </sheetData>
  <mergeCells count="2">
    <mergeCell ref="A2:C2"/>
    <mergeCell ref="A1:E1"/>
  </mergeCells>
  <hyperlinks>
    <hyperlink ref="F16" location="'overview OPE'!A1" display="see overview of out-of-pocket expenses"/>
    <hyperlink ref="F17" location="'Overview COM Expenses'!A1" display="see overview of communications costs 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13" workbookViewId="0">
      <selection activeCell="F18" sqref="F18"/>
    </sheetView>
  </sheetViews>
  <sheetFormatPr defaultRowHeight="15" x14ac:dyDescent="0.25"/>
  <cols>
    <col min="1" max="1" width="23.140625" customWidth="1"/>
    <col min="2" max="2" width="20.85546875" customWidth="1"/>
    <col min="3" max="3" width="53.7109375" customWidth="1"/>
  </cols>
  <sheetData>
    <row r="1" spans="1:5" ht="14.45" x14ac:dyDescent="0.3">
      <c r="A1" s="100" t="s">
        <v>75</v>
      </c>
      <c r="B1" s="101"/>
      <c r="C1" s="102"/>
    </row>
    <row r="2" spans="1:5" ht="14.45" x14ac:dyDescent="0.3">
      <c r="A2" s="3"/>
      <c r="B2" s="4" t="s">
        <v>21</v>
      </c>
      <c r="C2" s="5" t="s">
        <v>22</v>
      </c>
    </row>
    <row r="3" spans="1:5" ht="14.45" x14ac:dyDescent="0.3">
      <c r="A3" s="6" t="s">
        <v>23</v>
      </c>
      <c r="B3" s="6"/>
      <c r="C3" s="7"/>
    </row>
    <row r="4" spans="1:5" ht="14.45" x14ac:dyDescent="0.3">
      <c r="A4" s="8"/>
      <c r="B4" s="9">
        <v>56.58</v>
      </c>
      <c r="C4" s="10" t="s">
        <v>24</v>
      </c>
    </row>
    <row r="5" spans="1:5" ht="14.45" x14ac:dyDescent="0.3">
      <c r="A5" s="8"/>
      <c r="B5" s="9">
        <v>59.5</v>
      </c>
      <c r="C5" s="10" t="s">
        <v>25</v>
      </c>
    </row>
    <row r="6" spans="1:5" ht="14.45" x14ac:dyDescent="0.3">
      <c r="A6" s="8"/>
      <c r="B6" s="9">
        <v>19.05</v>
      </c>
      <c r="C6" s="10" t="s">
        <v>32</v>
      </c>
    </row>
    <row r="7" spans="1:5" ht="14.45" x14ac:dyDescent="0.3">
      <c r="A7" s="8"/>
      <c r="B7" s="9">
        <v>17.149999999999999</v>
      </c>
      <c r="C7" s="10" t="s">
        <v>39</v>
      </c>
    </row>
    <row r="8" spans="1:5" ht="14.45" x14ac:dyDescent="0.3">
      <c r="A8" s="8"/>
      <c r="B8" s="9">
        <v>75.75</v>
      </c>
      <c r="C8" s="10" t="s">
        <v>40</v>
      </c>
    </row>
    <row r="9" spans="1:5" ht="14.45" x14ac:dyDescent="0.3">
      <c r="A9" s="8"/>
      <c r="B9" s="9">
        <v>11.31</v>
      </c>
      <c r="C9" s="10" t="s">
        <v>50</v>
      </c>
    </row>
    <row r="10" spans="1:5" ht="14.45" x14ac:dyDescent="0.3">
      <c r="A10" s="8"/>
      <c r="B10" s="9">
        <v>51</v>
      </c>
      <c r="C10" s="10" t="s">
        <v>59</v>
      </c>
    </row>
    <row r="11" spans="1:5" thickBot="1" x14ac:dyDescent="0.35">
      <c r="A11" s="11"/>
      <c r="B11" s="12"/>
      <c r="C11" s="13"/>
    </row>
    <row r="12" spans="1:5" ht="14.45" x14ac:dyDescent="0.3">
      <c r="A12" s="6" t="s">
        <v>26</v>
      </c>
      <c r="B12" s="9"/>
      <c r="C12" s="14"/>
      <c r="E12" s="24"/>
    </row>
    <row r="13" spans="1:5" ht="14.45" x14ac:dyDescent="0.3">
      <c r="A13" s="15"/>
      <c r="B13" s="16">
        <v>40.17</v>
      </c>
      <c r="C13" s="14" t="s">
        <v>27</v>
      </c>
    </row>
    <row r="14" spans="1:5" ht="14.45" x14ac:dyDescent="0.3">
      <c r="A14" s="15"/>
      <c r="B14" s="9">
        <v>37.5</v>
      </c>
      <c r="C14" s="14" t="s">
        <v>28</v>
      </c>
    </row>
    <row r="15" spans="1:5" ht="14.45" x14ac:dyDescent="0.3">
      <c r="A15" s="15"/>
      <c r="B15" s="9">
        <v>85.5</v>
      </c>
      <c r="C15" s="14" t="s">
        <v>33</v>
      </c>
    </row>
    <row r="16" spans="1:5" ht="14.45" x14ac:dyDescent="0.3">
      <c r="A16" s="15"/>
      <c r="B16" s="9">
        <v>2.8</v>
      </c>
      <c r="C16" s="14" t="s">
        <v>34</v>
      </c>
    </row>
    <row r="17" spans="1:3" ht="14.45" x14ac:dyDescent="0.3">
      <c r="A17" s="15"/>
      <c r="B17" s="9">
        <v>22.4</v>
      </c>
      <c r="C17" s="14" t="s">
        <v>44</v>
      </c>
    </row>
    <row r="18" spans="1:3" ht="14.45" x14ac:dyDescent="0.3">
      <c r="A18" s="15"/>
      <c r="B18" s="9">
        <v>647.83000000000004</v>
      </c>
      <c r="C18" s="14" t="s">
        <v>42</v>
      </c>
    </row>
    <row r="19" spans="1:3" ht="14.45" x14ac:dyDescent="0.3">
      <c r="A19" s="15"/>
      <c r="B19" s="9">
        <v>29.3</v>
      </c>
      <c r="C19" s="14" t="s">
        <v>45</v>
      </c>
    </row>
    <row r="20" spans="1:3" ht="14.45" x14ac:dyDescent="0.3">
      <c r="A20" s="15"/>
      <c r="B20" s="9">
        <v>2</v>
      </c>
      <c r="C20" s="14" t="s">
        <v>43</v>
      </c>
    </row>
    <row r="21" spans="1:3" ht="14.45" x14ac:dyDescent="0.3">
      <c r="A21" s="15"/>
      <c r="B21" s="9">
        <v>450</v>
      </c>
      <c r="C21" s="14" t="s">
        <v>35</v>
      </c>
    </row>
    <row r="22" spans="1:3" ht="14.45" x14ac:dyDescent="0.3">
      <c r="A22" s="15"/>
      <c r="B22" s="9">
        <v>279.83999999999997</v>
      </c>
      <c r="C22" s="14" t="s">
        <v>36</v>
      </c>
    </row>
    <row r="23" spans="1:3" x14ac:dyDescent="0.25">
      <c r="A23" s="15"/>
      <c r="B23" s="9">
        <v>136.44999999999999</v>
      </c>
      <c r="C23" s="14" t="s">
        <v>51</v>
      </c>
    </row>
    <row r="24" spans="1:3" x14ac:dyDescent="0.25">
      <c r="A24" s="15"/>
      <c r="B24" s="9">
        <v>258</v>
      </c>
      <c r="C24" s="14" t="s">
        <v>52</v>
      </c>
    </row>
    <row r="25" spans="1:3" x14ac:dyDescent="0.25">
      <c r="A25" s="15"/>
      <c r="B25" s="9">
        <v>889.9</v>
      </c>
      <c r="C25" s="14" t="s">
        <v>53</v>
      </c>
    </row>
    <row r="26" spans="1:3" x14ac:dyDescent="0.25">
      <c r="A26" s="15"/>
      <c r="B26" s="9">
        <v>19.7</v>
      </c>
      <c r="C26" s="14" t="s">
        <v>54</v>
      </c>
    </row>
    <row r="27" spans="1:3" x14ac:dyDescent="0.25">
      <c r="A27" s="15"/>
      <c r="B27" s="9">
        <v>9.5</v>
      </c>
      <c r="C27" s="14" t="s">
        <v>55</v>
      </c>
    </row>
    <row r="28" spans="1:3" x14ac:dyDescent="0.25">
      <c r="A28" s="15"/>
      <c r="B28" s="9">
        <v>1762</v>
      </c>
      <c r="C28" s="14" t="s">
        <v>56</v>
      </c>
    </row>
    <row r="29" spans="1:3" x14ac:dyDescent="0.25">
      <c r="A29" s="15"/>
      <c r="B29" s="9">
        <v>81.93</v>
      </c>
      <c r="C29" s="14" t="s">
        <v>57</v>
      </c>
    </row>
    <row r="30" spans="1:3" x14ac:dyDescent="0.25">
      <c r="A30" s="15"/>
      <c r="B30" s="9">
        <v>35.799999999999997</v>
      </c>
      <c r="C30" s="14" t="s">
        <v>58</v>
      </c>
    </row>
    <row r="31" spans="1:3" ht="15.75" thickBot="1" x14ac:dyDescent="0.3">
      <c r="A31" s="11"/>
      <c r="B31" s="11"/>
      <c r="C31" s="11"/>
    </row>
    <row r="32" spans="1:3" x14ac:dyDescent="0.25">
      <c r="A32" s="6" t="s">
        <v>38</v>
      </c>
      <c r="B32" s="9">
        <v>23.38</v>
      </c>
      <c r="C32" s="14" t="s">
        <v>37</v>
      </c>
    </row>
    <row r="33" spans="1:3" x14ac:dyDescent="0.25">
      <c r="A33" s="15"/>
      <c r="B33" s="9">
        <v>127.41</v>
      </c>
      <c r="C33" s="14" t="s">
        <v>41</v>
      </c>
    </row>
    <row r="34" spans="1:3" ht="15.75" thickBot="1" x14ac:dyDescent="0.3">
      <c r="A34" s="17"/>
      <c r="B34" s="18"/>
      <c r="C34" s="19"/>
    </row>
    <row r="35" spans="1:3" ht="15.75" thickTop="1" x14ac:dyDescent="0.25">
      <c r="A35" s="20" t="s">
        <v>29</v>
      </c>
      <c r="B35" s="21">
        <f>SUM(B3:B34)</f>
        <v>5231.75</v>
      </c>
      <c r="C35" s="22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workbookViewId="0">
      <selection activeCell="D21" sqref="D21"/>
    </sheetView>
  </sheetViews>
  <sheetFormatPr defaultRowHeight="15" x14ac:dyDescent="0.25"/>
  <cols>
    <col min="1" max="1" width="4.42578125" customWidth="1"/>
    <col min="2" max="2" width="56.140625" customWidth="1"/>
    <col min="3" max="3" width="9.5703125" bestFit="1" customWidth="1"/>
  </cols>
  <sheetData>
    <row r="1" spans="2:3" ht="15.75" thickBot="1" x14ac:dyDescent="0.3"/>
    <row r="2" spans="2:3" x14ac:dyDescent="0.25">
      <c r="B2" s="25" t="s">
        <v>70</v>
      </c>
      <c r="C2" s="25" t="s">
        <v>19</v>
      </c>
    </row>
    <row r="3" spans="2:3" x14ac:dyDescent="0.25">
      <c r="B3" s="26" t="s">
        <v>64</v>
      </c>
      <c r="C3" s="108">
        <v>800</v>
      </c>
    </row>
    <row r="4" spans="2:3" x14ac:dyDescent="0.25">
      <c r="B4" s="27" t="s">
        <v>63</v>
      </c>
      <c r="C4" s="108">
        <v>853</v>
      </c>
    </row>
    <row r="5" spans="2:3" x14ac:dyDescent="0.25">
      <c r="B5" s="27" t="s">
        <v>62</v>
      </c>
      <c r="C5" s="108">
        <v>77</v>
      </c>
    </row>
    <row r="6" spans="2:3" ht="15.75" thickBot="1" x14ac:dyDescent="0.3">
      <c r="B6" s="28" t="s">
        <v>61</v>
      </c>
      <c r="C6" s="109">
        <v>400</v>
      </c>
    </row>
    <row r="7" spans="2:3" ht="15.75" thickBot="1" x14ac:dyDescent="0.3">
      <c r="B7" s="29" t="s">
        <v>29</v>
      </c>
      <c r="C7" s="107">
        <f>SUM(C3:C6)</f>
        <v>2130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7" workbookViewId="0">
      <selection activeCell="C28" sqref="C28"/>
    </sheetView>
  </sheetViews>
  <sheetFormatPr defaultRowHeight="15" x14ac:dyDescent="0.25"/>
  <cols>
    <col min="1" max="1" width="57" customWidth="1"/>
    <col min="2" max="2" width="12.85546875" customWidth="1"/>
    <col min="3" max="3" width="78.7109375" customWidth="1"/>
  </cols>
  <sheetData>
    <row r="1" spans="1:4" ht="16.5" thickBot="1" x14ac:dyDescent="0.3">
      <c r="A1" s="103" t="s">
        <v>66</v>
      </c>
      <c r="B1" s="104"/>
    </row>
    <row r="2" spans="1:4" ht="15.75" thickBot="1" x14ac:dyDescent="0.3">
      <c r="A2" s="105"/>
      <c r="B2" s="106"/>
    </row>
    <row r="3" spans="1:4" ht="18" customHeight="1" thickBot="1" x14ac:dyDescent="0.3">
      <c r="A3" s="38" t="s">
        <v>12</v>
      </c>
      <c r="B3" s="39" t="s">
        <v>19</v>
      </c>
    </row>
    <row r="4" spans="1:4" x14ac:dyDescent="0.25">
      <c r="A4" s="40" t="s">
        <v>11</v>
      </c>
      <c r="B4" s="41"/>
    </row>
    <row r="5" spans="1:4" x14ac:dyDescent="0.25">
      <c r="A5" s="42" t="s">
        <v>81</v>
      </c>
      <c r="B5" s="31">
        <v>150000</v>
      </c>
    </row>
    <row r="6" spans="1:4" x14ac:dyDescent="0.25">
      <c r="A6" s="42" t="s">
        <v>20</v>
      </c>
      <c r="B6" s="32">
        <v>10000</v>
      </c>
    </row>
    <row r="7" spans="1:4" x14ac:dyDescent="0.25">
      <c r="A7" s="42" t="s">
        <v>17</v>
      </c>
      <c r="B7" s="31">
        <v>1500</v>
      </c>
    </row>
    <row r="8" spans="1:4" x14ac:dyDescent="0.25">
      <c r="A8" s="42" t="s">
        <v>18</v>
      </c>
      <c r="B8" s="33">
        <v>0</v>
      </c>
    </row>
    <row r="9" spans="1:4" ht="17.25" customHeight="1" thickBot="1" x14ac:dyDescent="0.3">
      <c r="A9" s="2" t="s">
        <v>68</v>
      </c>
      <c r="B9" s="31">
        <v>42893</v>
      </c>
      <c r="D9" s="1"/>
    </row>
    <row r="10" spans="1:4" ht="15.75" thickBot="1" x14ac:dyDescent="0.3">
      <c r="A10" s="43" t="s">
        <v>10</v>
      </c>
      <c r="B10" s="44">
        <f>SUM(B5:B9)</f>
        <v>204393</v>
      </c>
    </row>
    <row r="11" spans="1:4" x14ac:dyDescent="0.25">
      <c r="A11" s="40" t="s">
        <v>9</v>
      </c>
      <c r="B11" s="34"/>
    </row>
    <row r="12" spans="1:4" x14ac:dyDescent="0.25">
      <c r="A12" s="42" t="s">
        <v>8</v>
      </c>
      <c r="B12" s="32">
        <v>76995</v>
      </c>
      <c r="C12" t="s">
        <v>89</v>
      </c>
    </row>
    <row r="13" spans="1:4" x14ac:dyDescent="0.25">
      <c r="A13" s="42" t="s">
        <v>69</v>
      </c>
      <c r="B13" s="32">
        <v>10000</v>
      </c>
      <c r="C13" t="s">
        <v>74</v>
      </c>
    </row>
    <row r="14" spans="1:4" x14ac:dyDescent="0.25">
      <c r="A14" s="42" t="s">
        <v>67</v>
      </c>
      <c r="B14" s="32">
        <v>30000</v>
      </c>
      <c r="C14" t="s">
        <v>92</v>
      </c>
    </row>
    <row r="15" spans="1:4" x14ac:dyDescent="0.25">
      <c r="A15" s="42" t="s">
        <v>31</v>
      </c>
      <c r="B15" s="31">
        <v>18500</v>
      </c>
      <c r="C15" t="s">
        <v>88</v>
      </c>
    </row>
    <row r="16" spans="1:4" x14ac:dyDescent="0.25">
      <c r="A16" s="42" t="s">
        <v>7</v>
      </c>
      <c r="B16" s="31">
        <v>13000</v>
      </c>
      <c r="C16" s="47" t="s">
        <v>73</v>
      </c>
      <c r="D16" s="23"/>
    </row>
    <row r="17" spans="1:4" ht="15" customHeight="1" x14ac:dyDescent="0.25">
      <c r="A17" s="30" t="s">
        <v>6</v>
      </c>
      <c r="B17" s="35">
        <v>1000</v>
      </c>
      <c r="C17" t="s">
        <v>72</v>
      </c>
    </row>
    <row r="18" spans="1:4" x14ac:dyDescent="0.25">
      <c r="A18" s="30" t="s">
        <v>5</v>
      </c>
      <c r="B18" s="35">
        <v>400</v>
      </c>
    </row>
    <row r="19" spans="1:4" x14ac:dyDescent="0.25">
      <c r="A19" s="42" t="s">
        <v>4</v>
      </c>
      <c r="B19" s="31">
        <v>200</v>
      </c>
    </row>
    <row r="20" spans="1:4" x14ac:dyDescent="0.25">
      <c r="A20" s="42" t="s">
        <v>3</v>
      </c>
      <c r="B20" s="31">
        <v>525</v>
      </c>
    </row>
    <row r="21" spans="1:4" ht="15.75" thickBot="1" x14ac:dyDescent="0.3">
      <c r="A21" s="42" t="s">
        <v>2</v>
      </c>
      <c r="B21" s="35">
        <v>5000</v>
      </c>
    </row>
    <row r="22" spans="1:4" ht="15.75" thickBot="1" x14ac:dyDescent="0.3">
      <c r="A22" s="45" t="s">
        <v>1</v>
      </c>
      <c r="B22" s="36">
        <f>SUM(B12:B21)</f>
        <v>155620</v>
      </c>
    </row>
    <row r="23" spans="1:4" ht="15.75" thickBot="1" x14ac:dyDescent="0.3">
      <c r="A23" s="46"/>
      <c r="B23" s="37"/>
    </row>
    <row r="24" spans="1:4" ht="15.75" thickBot="1" x14ac:dyDescent="0.3">
      <c r="A24" s="45" t="s">
        <v>0</v>
      </c>
      <c r="B24" s="36">
        <f>SUM(B10-B22)</f>
        <v>48773</v>
      </c>
    </row>
    <row r="26" spans="1:4" x14ac:dyDescent="0.25">
      <c r="D26" s="1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9"/>
  <sheetViews>
    <sheetView workbookViewId="0">
      <selection activeCell="F11" sqref="F11"/>
    </sheetView>
  </sheetViews>
  <sheetFormatPr defaultRowHeight="15" x14ac:dyDescent="0.25"/>
  <cols>
    <col min="1" max="1" width="4.5703125" customWidth="1"/>
    <col min="2" max="2" width="69.85546875" customWidth="1"/>
    <col min="3" max="3" width="10.140625" customWidth="1"/>
    <col min="4" max="4" width="11.140625" style="52" customWidth="1"/>
  </cols>
  <sheetData>
    <row r="1" spans="2:4" ht="15.75" thickBot="1" x14ac:dyDescent="0.3"/>
    <row r="2" spans="2:4" ht="16.5" thickBot="1" x14ac:dyDescent="0.3">
      <c r="B2" s="48" t="s">
        <v>76</v>
      </c>
      <c r="C2" s="53" t="s">
        <v>77</v>
      </c>
      <c r="D2" s="49" t="s">
        <v>93</v>
      </c>
    </row>
    <row r="3" spans="2:4" x14ac:dyDescent="0.25">
      <c r="B3" s="54" t="s">
        <v>82</v>
      </c>
      <c r="C3" s="55"/>
      <c r="D3" s="50"/>
    </row>
    <row r="4" spans="2:4" x14ac:dyDescent="0.25">
      <c r="B4" s="56" t="s">
        <v>83</v>
      </c>
      <c r="C4" s="55"/>
      <c r="D4" s="50"/>
    </row>
    <row r="5" spans="2:4" ht="71.25" x14ac:dyDescent="0.25">
      <c r="B5" s="57" t="s">
        <v>78</v>
      </c>
      <c r="C5" s="55"/>
      <c r="D5" s="50"/>
    </row>
    <row r="6" spans="2:4" ht="28.5" x14ac:dyDescent="0.25">
      <c r="B6" s="58" t="s">
        <v>79</v>
      </c>
      <c r="C6" s="55"/>
      <c r="D6" s="50"/>
    </row>
    <row r="7" spans="2:4" x14ac:dyDescent="0.25">
      <c r="B7" s="56" t="s">
        <v>85</v>
      </c>
      <c r="C7" s="55"/>
      <c r="D7" s="50"/>
    </row>
    <row r="8" spans="2:4" ht="15.75" thickBot="1" x14ac:dyDescent="0.3">
      <c r="B8" s="59" t="s">
        <v>84</v>
      </c>
      <c r="C8" s="55"/>
      <c r="D8" s="50"/>
    </row>
    <row r="9" spans="2:4" ht="16.5" thickBot="1" x14ac:dyDescent="0.3">
      <c r="B9" s="60" t="s">
        <v>80</v>
      </c>
      <c r="C9" s="61">
        <v>100</v>
      </c>
      <c r="D9" s="51">
        <v>14325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5" sqref="R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2017 Budget</vt:lpstr>
      <vt:lpstr>overview OPE</vt:lpstr>
      <vt:lpstr>Overview COM Expenses</vt:lpstr>
      <vt:lpstr>2018 draft budget</vt:lpstr>
      <vt:lpstr>Extra Kellen fees 2017</vt:lpstr>
      <vt:lpstr>Kellen fees 2018</vt:lpstr>
      <vt:lpstr>Sheet2</vt:lpstr>
    </vt:vector>
  </TitlesOfParts>
  <Company>Kellen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dcterms:created xsi:type="dcterms:W3CDTF">2016-03-30T12:03:39Z</dcterms:created>
  <dcterms:modified xsi:type="dcterms:W3CDTF">2017-12-01T11:14:48Z</dcterms:modified>
</cp:coreProperties>
</file>