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600" windowHeight="7410" activeTab="2"/>
  </bookViews>
  <sheets>
    <sheet name="2016 Budget" sheetId="1" r:id="rId1"/>
    <sheet name="Overview out of pocket expenses" sheetId="2" r:id="rId2"/>
    <sheet name="Draft 2017 budget" sheetId="3" r:id="rId3"/>
  </sheets>
  <calcPr calcId="145621"/>
</workbook>
</file>

<file path=xl/calcChain.xml><?xml version="1.0" encoding="utf-8"?>
<calcChain xmlns="http://schemas.openxmlformats.org/spreadsheetml/2006/main">
  <c r="B22" i="3" l="1"/>
  <c r="B10" i="3"/>
  <c r="B24" i="3" l="1"/>
  <c r="B22" i="2"/>
  <c r="C14" i="1" l="1"/>
  <c r="C15" i="1"/>
  <c r="C10" i="1"/>
  <c r="D21" i="1" l="1"/>
  <c r="D8" i="1"/>
  <c r="D23" i="1" l="1"/>
  <c r="C11" i="1" l="1"/>
  <c r="C21" i="1" l="1"/>
  <c r="C8" i="1" l="1"/>
  <c r="C23" i="1" l="1"/>
  <c r="B8" i="1" l="1"/>
  <c r="B21" i="1"/>
  <c r="B23" i="1" l="1"/>
</calcChain>
</file>

<file path=xl/sharedStrings.xml><?xml version="1.0" encoding="utf-8"?>
<sst xmlns="http://schemas.openxmlformats.org/spreadsheetml/2006/main" count="74" uniqueCount="58">
  <si>
    <t xml:space="preserve">RESULT </t>
  </si>
  <si>
    <t>TOTAL EXPENDITURE</t>
  </si>
  <si>
    <t xml:space="preserve">GSH Quality Scheme set-up costs </t>
  </si>
  <si>
    <t>Legal advice</t>
  </si>
  <si>
    <t>Participation at CEN</t>
  </si>
  <si>
    <t>Bank fees</t>
  </si>
  <si>
    <t>Website annual hosting fee (Alias)</t>
  </si>
  <si>
    <t>Communications (website support, professional design, etc)</t>
  </si>
  <si>
    <t>Out of pocket costs (meetings/conf calls &amp; travel expenses )</t>
  </si>
  <si>
    <t xml:space="preserve">Hanita study </t>
  </si>
  <si>
    <t>FIW study 2nd installement</t>
  </si>
  <si>
    <t xml:space="preserve">Kellen fees </t>
  </si>
  <si>
    <t>Expenditure</t>
  </si>
  <si>
    <t>TOTAL INCOME</t>
  </si>
  <si>
    <t>Carry-over from 2015 budget</t>
  </si>
  <si>
    <t xml:space="preserve">Income </t>
  </si>
  <si>
    <t>EUR</t>
  </si>
  <si>
    <t>ITEM</t>
  </si>
  <si>
    <t>VIPA International Budget 2016 (EUR)</t>
  </si>
  <si>
    <t>* GSH co-operation agreement (advice WilmerHale)</t>
  </si>
  <si>
    <t>31 Dec estimate</t>
  </si>
  <si>
    <t xml:space="preserve">Hanita &amp; FIW joint study </t>
  </si>
  <si>
    <t xml:space="preserve">Fujian was excluded and Sanyou resigned </t>
  </si>
  <si>
    <t>Victoria University resigned</t>
  </si>
  <si>
    <t>Actuals at 1st Nov</t>
  </si>
  <si>
    <t>Membership fees full members (12): 10,000 EUR</t>
  </si>
  <si>
    <t>Membership fees associate members (3): 500 EUR</t>
  </si>
  <si>
    <t>Cost EUR</t>
  </si>
  <si>
    <t>Description</t>
  </si>
  <si>
    <t>Conference calls</t>
  </si>
  <si>
    <t>Conference Calls March 2016</t>
  </si>
  <si>
    <t>Conference Calls April 2016</t>
  </si>
  <si>
    <t>Conference Calls May 2016</t>
  </si>
  <si>
    <t>Others (travel expenses, shipment...)</t>
  </si>
  <si>
    <t>Taxi to Brussels South Station -  Board Meeting Frankfurt</t>
  </si>
  <si>
    <t>Train to Frankfurt Board meeting 14/04/2016 - Raquel</t>
  </si>
  <si>
    <t>Hotel Frankfurt Board meeting 14/04/2016</t>
  </si>
  <si>
    <t>Train to Frankfurt Board meeting 14/04/2016 - Francesco</t>
  </si>
  <si>
    <t>TOTAL</t>
  </si>
  <si>
    <t>Conference Calls February 2016</t>
  </si>
  <si>
    <t>Meal meeting GSH Essen</t>
  </si>
  <si>
    <t>RER ticket meeting in CSTB in Paris</t>
  </si>
  <si>
    <t>Hotel night meeting with GSH Essen</t>
  </si>
  <si>
    <t xml:space="preserve">filing annual report - Delaware incorporation </t>
  </si>
  <si>
    <t>Shipment promotional material - AnnexXV meeting in Torino</t>
  </si>
  <si>
    <t>Tryp Hotel Barcelona - Board &amp; General Assembly 11 &amp; 12 October</t>
  </si>
  <si>
    <t>Social event Barcelona (visit Sagrada Familia  + dinner)</t>
  </si>
  <si>
    <t xml:space="preserve">VIPA International - Overview Out-of-pocket expenses </t>
  </si>
  <si>
    <t>* 2000 EUR sponsorship Annex 65 meeting, 215 EUR translation website in Chinese, 194.39 EUR website domain name renewal</t>
  </si>
  <si>
    <t>* see overview out of pocket expenses sheet for details</t>
  </si>
  <si>
    <t>Meeting room rental Board meeting in Frankfurt, April</t>
  </si>
  <si>
    <t>VIPA International Budget 2017 (EUR)</t>
  </si>
  <si>
    <t>Membership fees associate members: 5,000 EUR</t>
  </si>
  <si>
    <t>Membership fees academia (3): 500 EUR</t>
  </si>
  <si>
    <t>Membership fees association members: 500 EUR</t>
  </si>
  <si>
    <t>Carry-over from 2016 budget</t>
  </si>
  <si>
    <t>Technical WG studies (2nd installments of on-going studies)</t>
  </si>
  <si>
    <t>IVIS 2017 sponsorship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</si>
</sst>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B57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3" fontId="0" fillId="0" borderId="0" xfId="0" applyNumberFormat="1"/>
    <xf numFmtId="3" fontId="2" fillId="2" borderId="1" xfId="0" applyNumberFormat="1" applyFont="1" applyFill="1" applyBorder="1" applyAlignment="1">
      <alignment horizontal="right" vertical="top"/>
    </xf>
    <xf numFmtId="0" fontId="2" fillId="2" borderId="2" xfId="0" applyFont="1" applyFill="1" applyBorder="1"/>
    <xf numFmtId="3" fontId="3" fillId="0" borderId="3" xfId="0" applyNumberFormat="1" applyFont="1" applyFill="1" applyBorder="1" applyAlignment="1">
      <alignment horizontal="right" vertical="top"/>
    </xf>
    <xf numFmtId="0" fontId="2" fillId="0" borderId="4" xfId="0" applyFont="1" applyFill="1" applyBorder="1"/>
    <xf numFmtId="3" fontId="3" fillId="0" borderId="3" xfId="0" applyNumberFormat="1" applyFont="1" applyBorder="1" applyAlignment="1">
      <alignment horizontal="right" vertical="top"/>
    </xf>
    <xf numFmtId="0" fontId="3" fillId="0" borderId="4" xfId="0" applyFont="1" applyBorder="1"/>
    <xf numFmtId="3" fontId="3" fillId="0" borderId="3" xfId="0" applyNumberFormat="1" applyFont="1" applyBorder="1"/>
    <xf numFmtId="0" fontId="3" fillId="0" borderId="4" xfId="0" applyFont="1" applyFill="1" applyBorder="1"/>
    <xf numFmtId="164" fontId="3" fillId="0" borderId="3" xfId="1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2" fillId="0" borderId="4" xfId="0" applyFont="1" applyBorder="1"/>
    <xf numFmtId="164" fontId="2" fillId="2" borderId="1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3" fillId="0" borderId="4" xfId="0" applyFont="1" applyBorder="1" applyAlignment="1">
      <alignment vertical="top" wrapText="1"/>
    </xf>
    <xf numFmtId="0" fontId="2" fillId="0" borderId="5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/>
    <xf numFmtId="3" fontId="3" fillId="0" borderId="6" xfId="0" applyNumberFormat="1" applyFont="1" applyBorder="1" applyAlignment="1">
      <alignment horizontal="right" vertical="top"/>
    </xf>
    <xf numFmtId="164" fontId="3" fillId="0" borderId="6" xfId="1" applyNumberFormat="1" applyFont="1" applyBorder="1"/>
    <xf numFmtId="164" fontId="3" fillId="0" borderId="3" xfId="1" applyNumberFormat="1" applyFont="1" applyBorder="1"/>
    <xf numFmtId="16" fontId="4" fillId="2" borderId="7" xfId="0" applyNumberFormat="1" applyFont="1" applyFill="1" applyBorder="1" applyAlignment="1">
      <alignment horizontal="center" vertical="center"/>
    </xf>
    <xf numFmtId="0" fontId="0" fillId="0" borderId="3" xfId="0" applyBorder="1"/>
    <xf numFmtId="16" fontId="4" fillId="2" borderId="7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0" fillId="0" borderId="16" xfId="0" applyBorder="1"/>
    <xf numFmtId="4" fontId="6" fillId="0" borderId="14" xfId="0" applyNumberFormat="1" applyFont="1" applyBorder="1"/>
    <xf numFmtId="0" fontId="0" fillId="0" borderId="15" xfId="0" applyBorder="1"/>
    <xf numFmtId="0" fontId="0" fillId="0" borderId="17" xfId="0" applyBorder="1"/>
    <xf numFmtId="4" fontId="6" fillId="0" borderId="17" xfId="0" applyNumberFormat="1" applyFont="1" applyBorder="1"/>
    <xf numFmtId="0" fontId="0" fillId="0" borderId="18" xfId="0" applyBorder="1"/>
    <xf numFmtId="0" fontId="0" fillId="0" borderId="15" xfId="0" quotePrefix="1" applyBorder="1"/>
    <xf numFmtId="0" fontId="0" fillId="0" borderId="14" xfId="0" applyBorder="1"/>
    <xf numFmtId="43" fontId="6" fillId="0" borderId="14" xfId="1" applyFont="1" applyFill="1" applyBorder="1"/>
    <xf numFmtId="2" fontId="0" fillId="0" borderId="14" xfId="0" applyNumberFormat="1" applyBorder="1"/>
    <xf numFmtId="0" fontId="0" fillId="0" borderId="19" xfId="0" applyBorder="1"/>
    <xf numFmtId="0" fontId="5" fillId="0" borderId="20" xfId="0" applyFont="1" applyBorder="1"/>
    <xf numFmtId="4" fontId="5" fillId="0" borderId="20" xfId="0" applyNumberFormat="1" applyFont="1" applyBorder="1"/>
    <xf numFmtId="0" fontId="0" fillId="0" borderId="21" xfId="0" applyBorder="1"/>
    <xf numFmtId="0" fontId="5" fillId="0" borderId="16" xfId="0" applyFont="1" applyBorder="1"/>
    <xf numFmtId="164" fontId="2" fillId="2" borderId="7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7" fillId="0" borderId="0" xfId="2"/>
    <xf numFmtId="43" fontId="3" fillId="0" borderId="3" xfId="1" applyFont="1" applyBorder="1" applyAlignment="1">
      <alignment horizontal="right" vertical="top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24" sqref="B24"/>
    </sheetView>
  </sheetViews>
  <sheetFormatPr defaultRowHeight="15" x14ac:dyDescent="0.25"/>
  <cols>
    <col min="1" max="1" width="57" customWidth="1"/>
    <col min="2" max="2" width="12.85546875" customWidth="1"/>
    <col min="3" max="4" width="16.140625" customWidth="1"/>
  </cols>
  <sheetData>
    <row r="1" spans="1:9" ht="14.45" x14ac:dyDescent="0.3">
      <c r="A1" s="52" t="s">
        <v>18</v>
      </c>
      <c r="B1" s="53"/>
      <c r="C1" s="53"/>
      <c r="D1" s="54"/>
    </row>
    <row r="2" spans="1:9" thickBot="1" x14ac:dyDescent="0.35">
      <c r="A2" s="20"/>
      <c r="B2" s="19"/>
      <c r="C2" s="21"/>
      <c r="D2" s="26"/>
    </row>
    <row r="3" spans="1:9" ht="27" thickBot="1" x14ac:dyDescent="0.35">
      <c r="A3" s="18" t="s">
        <v>17</v>
      </c>
      <c r="B3" s="17" t="s">
        <v>16</v>
      </c>
      <c r="C3" s="27" t="s">
        <v>24</v>
      </c>
      <c r="D3" s="25" t="s">
        <v>20</v>
      </c>
    </row>
    <row r="4" spans="1:9" ht="14.45" x14ac:dyDescent="0.3">
      <c r="A4" s="12" t="s">
        <v>15</v>
      </c>
      <c r="B4" s="16"/>
      <c r="C4" s="21"/>
      <c r="D4" s="26"/>
    </row>
    <row r="5" spans="1:9" ht="14.45" x14ac:dyDescent="0.3">
      <c r="A5" s="7" t="s">
        <v>25</v>
      </c>
      <c r="B5" s="6">
        <v>140000</v>
      </c>
      <c r="C5" s="22">
        <v>120000</v>
      </c>
      <c r="D5" s="6">
        <v>120000</v>
      </c>
      <c r="E5" t="s">
        <v>22</v>
      </c>
    </row>
    <row r="6" spans="1:9" ht="14.45" x14ac:dyDescent="0.3">
      <c r="A6" s="7" t="s">
        <v>26</v>
      </c>
      <c r="B6" s="6">
        <v>2000</v>
      </c>
      <c r="C6" s="6">
        <v>1500</v>
      </c>
      <c r="D6" s="6">
        <v>1500</v>
      </c>
      <c r="E6" t="s">
        <v>23</v>
      </c>
      <c r="H6" s="1"/>
    </row>
    <row r="7" spans="1:9" ht="17.25" customHeight="1" thickBot="1" x14ac:dyDescent="0.35">
      <c r="A7" s="15" t="s">
        <v>14</v>
      </c>
      <c r="B7" s="6">
        <v>53030</v>
      </c>
      <c r="C7" s="6">
        <v>53030</v>
      </c>
      <c r="D7" s="6">
        <v>53030</v>
      </c>
    </row>
    <row r="8" spans="1:9" thickBot="1" x14ac:dyDescent="0.35">
      <c r="A8" s="14" t="s">
        <v>13</v>
      </c>
      <c r="B8" s="13">
        <f>SUM(B5:B7)</f>
        <v>195030</v>
      </c>
      <c r="C8" s="13">
        <f>SUM(C5:C7)</f>
        <v>174530</v>
      </c>
      <c r="D8" s="49">
        <f>SUM(D5:D7)</f>
        <v>174530</v>
      </c>
    </row>
    <row r="9" spans="1:9" ht="14.45" x14ac:dyDescent="0.3">
      <c r="A9" s="12" t="s">
        <v>12</v>
      </c>
      <c r="B9" s="11"/>
      <c r="C9" s="11"/>
      <c r="D9" s="11"/>
    </row>
    <row r="10" spans="1:9" ht="14.45" x14ac:dyDescent="0.3">
      <c r="A10" s="7" t="s">
        <v>11</v>
      </c>
      <c r="B10" s="10">
        <v>94535</v>
      </c>
      <c r="C10" s="10">
        <f>23634*3</f>
        <v>70902</v>
      </c>
      <c r="D10" s="10">
        <v>94535</v>
      </c>
    </row>
    <row r="11" spans="1:9" ht="14.45" x14ac:dyDescent="0.3">
      <c r="A11" s="7" t="s">
        <v>21</v>
      </c>
      <c r="B11" s="6">
        <v>12500</v>
      </c>
      <c r="C11" s="23">
        <f>7250+5250</f>
        <v>12500</v>
      </c>
      <c r="D11" s="24">
        <v>12500</v>
      </c>
    </row>
    <row r="12" spans="1:9" ht="14.45" x14ac:dyDescent="0.3">
      <c r="A12" s="7" t="s">
        <v>10</v>
      </c>
      <c r="B12" s="6">
        <v>7500</v>
      </c>
      <c r="C12" s="6">
        <v>7500</v>
      </c>
      <c r="D12" s="6">
        <v>7500</v>
      </c>
    </row>
    <row r="13" spans="1:9" ht="14.45" x14ac:dyDescent="0.3">
      <c r="A13" s="7" t="s">
        <v>9</v>
      </c>
      <c r="B13" s="6">
        <v>12500</v>
      </c>
      <c r="C13" s="10">
        <v>12500</v>
      </c>
      <c r="D13" s="10">
        <v>12500</v>
      </c>
    </row>
    <row r="14" spans="1:9" ht="14.45" x14ac:dyDescent="0.3">
      <c r="A14" s="7" t="s">
        <v>8</v>
      </c>
      <c r="B14" s="6">
        <v>7000</v>
      </c>
      <c r="C14" s="10">
        <f>303.61+736.52+1300+5461+2049.58</f>
        <v>9850.7099999999991</v>
      </c>
      <c r="D14" s="10">
        <v>11500</v>
      </c>
      <c r="E14" s="50" t="s">
        <v>49</v>
      </c>
      <c r="F14" s="50"/>
      <c r="G14" s="50"/>
      <c r="H14" s="50"/>
      <c r="I14" s="50"/>
    </row>
    <row r="15" spans="1:9" ht="14.45" x14ac:dyDescent="0.3">
      <c r="A15" s="9" t="s">
        <v>7</v>
      </c>
      <c r="B15" s="8">
        <v>2500</v>
      </c>
      <c r="C15" s="10">
        <f>2194.39+215</f>
        <v>2409.39</v>
      </c>
      <c r="D15" s="10">
        <v>2409</v>
      </c>
      <c r="E15" t="s">
        <v>48</v>
      </c>
    </row>
    <row r="16" spans="1:9" ht="14.45" x14ac:dyDescent="0.3">
      <c r="A16" s="9" t="s">
        <v>6</v>
      </c>
      <c r="B16" s="8">
        <v>400</v>
      </c>
      <c r="C16" s="24">
        <v>400</v>
      </c>
      <c r="D16" s="24">
        <v>400</v>
      </c>
    </row>
    <row r="17" spans="1:10" ht="14.45" x14ac:dyDescent="0.3">
      <c r="A17" s="7" t="s">
        <v>5</v>
      </c>
      <c r="B17" s="6">
        <v>500</v>
      </c>
      <c r="C17" s="24">
        <v>150</v>
      </c>
      <c r="D17" s="24">
        <v>150</v>
      </c>
    </row>
    <row r="18" spans="1:10" ht="14.45" x14ac:dyDescent="0.3">
      <c r="A18" s="7" t="s">
        <v>4</v>
      </c>
      <c r="B18" s="6">
        <v>500</v>
      </c>
      <c r="C18" s="24">
        <v>525</v>
      </c>
      <c r="D18" s="24">
        <v>525</v>
      </c>
    </row>
    <row r="19" spans="1:10" ht="14.45" x14ac:dyDescent="0.3">
      <c r="A19" s="7" t="s">
        <v>3</v>
      </c>
      <c r="B19" s="8">
        <v>5000</v>
      </c>
      <c r="C19" s="24">
        <v>920</v>
      </c>
      <c r="D19" s="24">
        <v>920</v>
      </c>
      <c r="E19" t="s">
        <v>19</v>
      </c>
    </row>
    <row r="20" spans="1:10" thickBot="1" x14ac:dyDescent="0.35">
      <c r="A20" s="7" t="s">
        <v>2</v>
      </c>
      <c r="B20" s="6">
        <v>5000</v>
      </c>
      <c r="C20" s="6">
        <v>0</v>
      </c>
      <c r="D20" s="6">
        <v>0</v>
      </c>
    </row>
    <row r="21" spans="1:10" thickBot="1" x14ac:dyDescent="0.35">
      <c r="A21" s="3" t="s">
        <v>1</v>
      </c>
      <c r="B21" s="2">
        <f>SUM(B10:B20)</f>
        <v>147935</v>
      </c>
      <c r="C21" s="2">
        <f>SUM(C10:C20)</f>
        <v>117657.09999999999</v>
      </c>
      <c r="D21" s="48">
        <f>SUM(D10:D20)</f>
        <v>142939</v>
      </c>
    </row>
    <row r="22" spans="1:10" ht="15.75" thickBot="1" x14ac:dyDescent="0.3">
      <c r="A22" s="5"/>
      <c r="B22" s="4"/>
      <c r="C22" s="4"/>
      <c r="D22" s="4"/>
    </row>
    <row r="23" spans="1:10" ht="15.75" thickBot="1" x14ac:dyDescent="0.3">
      <c r="A23" s="3" t="s">
        <v>0</v>
      </c>
      <c r="B23" s="2">
        <f>SUM(B8-B21)</f>
        <v>47095</v>
      </c>
      <c r="C23" s="2">
        <f>SUM(C8-C21)</f>
        <v>56872.900000000009</v>
      </c>
      <c r="D23" s="48">
        <f>SUM(D8-D21)</f>
        <v>31591</v>
      </c>
    </row>
    <row r="25" spans="1:10" x14ac:dyDescent="0.25">
      <c r="H25" s="1"/>
      <c r="J25" s="1"/>
    </row>
  </sheetData>
  <mergeCells count="1">
    <mergeCell ref="A1:D1"/>
  </mergeCells>
  <hyperlinks>
    <hyperlink ref="E14:I14" location="'Overview out of pocket expenses'!A1" display="* see overview out of pocket expenses sheet for details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E24" sqref="E24"/>
    </sheetView>
  </sheetViews>
  <sheetFormatPr defaultRowHeight="15" x14ac:dyDescent="0.25"/>
  <cols>
    <col min="1" max="1" width="16" customWidth="1"/>
    <col min="2" max="2" width="19.42578125" customWidth="1"/>
    <col min="3" max="3" width="66.7109375" customWidth="1"/>
  </cols>
  <sheetData>
    <row r="1" spans="1:3" ht="14.45" x14ac:dyDescent="0.3">
      <c r="A1" s="55" t="s">
        <v>47</v>
      </c>
      <c r="B1" s="56"/>
      <c r="C1" s="57"/>
    </row>
    <row r="2" spans="1:3" ht="14.45" x14ac:dyDescent="0.3">
      <c r="A2" s="28"/>
      <c r="B2" s="29" t="s">
        <v>27</v>
      </c>
      <c r="C2" s="30" t="s">
        <v>28</v>
      </c>
    </row>
    <row r="3" spans="1:3" ht="14.45" x14ac:dyDescent="0.3">
      <c r="A3" s="31" t="s">
        <v>29</v>
      </c>
      <c r="B3" s="31"/>
      <c r="C3" s="32"/>
    </row>
    <row r="4" spans="1:3" ht="14.45" x14ac:dyDescent="0.3">
      <c r="A4" s="47"/>
      <c r="B4" s="34">
        <v>61.18</v>
      </c>
      <c r="C4" s="35" t="s">
        <v>39</v>
      </c>
    </row>
    <row r="5" spans="1:3" ht="14.45" x14ac:dyDescent="0.3">
      <c r="A5" s="33"/>
      <c r="B5" s="34">
        <v>20.010000000000002</v>
      </c>
      <c r="C5" s="35" t="s">
        <v>30</v>
      </c>
    </row>
    <row r="6" spans="1:3" ht="14.45" x14ac:dyDescent="0.3">
      <c r="A6" s="33"/>
      <c r="B6" s="34">
        <v>13.43</v>
      </c>
      <c r="C6" s="35" t="s">
        <v>31</v>
      </c>
    </row>
    <row r="7" spans="1:3" thickBot="1" x14ac:dyDescent="0.35">
      <c r="A7" s="36"/>
      <c r="B7" s="37">
        <v>11.08</v>
      </c>
      <c r="C7" s="38" t="s">
        <v>32</v>
      </c>
    </row>
    <row r="8" spans="1:3" ht="14.45" x14ac:dyDescent="0.3">
      <c r="A8" s="31" t="s">
        <v>33</v>
      </c>
      <c r="B8" s="34"/>
      <c r="C8" s="39"/>
    </row>
    <row r="9" spans="1:3" ht="14.45" x14ac:dyDescent="0.3">
      <c r="A9" s="40"/>
      <c r="B9" s="41">
        <v>7.5</v>
      </c>
      <c r="C9" s="39" t="s">
        <v>40</v>
      </c>
    </row>
    <row r="10" spans="1:3" ht="14.45" x14ac:dyDescent="0.3">
      <c r="A10" s="40"/>
      <c r="B10" s="41">
        <v>17.75</v>
      </c>
      <c r="C10" s="39" t="s">
        <v>41</v>
      </c>
    </row>
    <row r="11" spans="1:3" ht="14.45" x14ac:dyDescent="0.3">
      <c r="A11" s="40"/>
      <c r="B11" s="34">
        <v>153</v>
      </c>
      <c r="C11" s="39" t="s">
        <v>42</v>
      </c>
    </row>
    <row r="12" spans="1:3" ht="14.45" x14ac:dyDescent="0.3">
      <c r="A12" s="35"/>
      <c r="B12" s="40">
        <v>22.89</v>
      </c>
      <c r="C12" s="35" t="s">
        <v>43</v>
      </c>
    </row>
    <row r="13" spans="1:3" ht="14.45" x14ac:dyDescent="0.3">
      <c r="A13" s="40"/>
      <c r="B13" s="34">
        <v>41.29</v>
      </c>
      <c r="C13" s="39" t="s">
        <v>44</v>
      </c>
    </row>
    <row r="14" spans="1:3" ht="14.45" x14ac:dyDescent="0.3">
      <c r="A14" s="40"/>
      <c r="B14" s="41">
        <v>28.6</v>
      </c>
      <c r="C14" s="39" t="s">
        <v>34</v>
      </c>
    </row>
    <row r="15" spans="1:3" ht="14.45" x14ac:dyDescent="0.3">
      <c r="A15" s="40"/>
      <c r="B15" s="34">
        <v>224</v>
      </c>
      <c r="C15" s="39" t="s">
        <v>35</v>
      </c>
    </row>
    <row r="16" spans="1:3" ht="14.45" x14ac:dyDescent="0.3">
      <c r="A16" s="40"/>
      <c r="B16" s="42">
        <v>178.8</v>
      </c>
      <c r="C16" s="35" t="s">
        <v>36</v>
      </c>
    </row>
    <row r="17" spans="1:3" ht="14.45" x14ac:dyDescent="0.3">
      <c r="A17" s="40"/>
      <c r="B17" s="34">
        <v>219</v>
      </c>
      <c r="C17" s="39" t="s">
        <v>37</v>
      </c>
    </row>
    <row r="18" spans="1:3" ht="14.45" x14ac:dyDescent="0.3">
      <c r="A18" s="40"/>
      <c r="B18" s="34">
        <v>1341.6</v>
      </c>
      <c r="C18" s="39" t="s">
        <v>50</v>
      </c>
    </row>
    <row r="19" spans="1:3" ht="14.45" x14ac:dyDescent="0.3">
      <c r="A19" s="40"/>
      <c r="B19" s="34">
        <v>5461</v>
      </c>
      <c r="C19" s="39" t="s">
        <v>45</v>
      </c>
    </row>
    <row r="20" spans="1:3" ht="14.45" x14ac:dyDescent="0.3">
      <c r="A20" s="40"/>
      <c r="B20" s="34">
        <v>2049.58</v>
      </c>
      <c r="C20" s="39" t="s">
        <v>46</v>
      </c>
    </row>
    <row r="21" spans="1:3" thickBot="1" x14ac:dyDescent="0.35">
      <c r="A21" s="43"/>
      <c r="B21" s="43"/>
      <c r="C21" s="43"/>
    </row>
    <row r="22" spans="1:3" thickTop="1" x14ac:dyDescent="0.3">
      <c r="A22" s="44" t="s">
        <v>38</v>
      </c>
      <c r="B22" s="45">
        <f>SUM(B3:B20)</f>
        <v>9850.7099999999991</v>
      </c>
      <c r="C22" s="46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4" workbookViewId="0">
      <selection activeCell="I16" sqref="I16"/>
    </sheetView>
  </sheetViews>
  <sheetFormatPr defaultRowHeight="15" x14ac:dyDescent="0.25"/>
  <cols>
    <col min="1" max="1" width="57" customWidth="1"/>
    <col min="2" max="2" width="12.85546875" customWidth="1"/>
  </cols>
  <sheetData>
    <row r="1" spans="1:7" x14ac:dyDescent="0.25">
      <c r="A1" s="52" t="s">
        <v>51</v>
      </c>
      <c r="B1" s="53"/>
    </row>
    <row r="2" spans="1:7" ht="15.75" thickBot="1" x14ac:dyDescent="0.3">
      <c r="A2" s="20"/>
      <c r="B2" s="19"/>
    </row>
    <row r="3" spans="1:7" ht="15.75" thickBot="1" x14ac:dyDescent="0.3">
      <c r="A3" s="18" t="s">
        <v>17</v>
      </c>
      <c r="B3" s="17" t="s">
        <v>16</v>
      </c>
    </row>
    <row r="4" spans="1:7" x14ac:dyDescent="0.25">
      <c r="A4" s="12" t="s">
        <v>15</v>
      </c>
      <c r="B4" s="16"/>
    </row>
    <row r="5" spans="1:7" x14ac:dyDescent="0.25">
      <c r="A5" s="7" t="s">
        <v>25</v>
      </c>
      <c r="B5" s="6">
        <v>120000</v>
      </c>
    </row>
    <row r="6" spans="1:7" x14ac:dyDescent="0.25">
      <c r="A6" s="7" t="s">
        <v>52</v>
      </c>
      <c r="B6" s="51">
        <v>0</v>
      </c>
      <c r="E6" s="1"/>
    </row>
    <row r="7" spans="1:7" x14ac:dyDescent="0.25">
      <c r="A7" s="7" t="s">
        <v>53</v>
      </c>
      <c r="B7" s="6">
        <v>1500</v>
      </c>
      <c r="E7" s="1"/>
    </row>
    <row r="8" spans="1:7" x14ac:dyDescent="0.25">
      <c r="A8" s="7" t="s">
        <v>54</v>
      </c>
      <c r="B8" s="51">
        <v>0</v>
      </c>
      <c r="E8" s="1"/>
    </row>
    <row r="9" spans="1:7" ht="15.75" thickBot="1" x14ac:dyDescent="0.3">
      <c r="A9" s="15" t="s">
        <v>55</v>
      </c>
      <c r="B9" s="6">
        <v>30000</v>
      </c>
      <c r="G9" s="1"/>
    </row>
    <row r="10" spans="1:7" ht="15.75" thickBot="1" x14ac:dyDescent="0.3">
      <c r="A10" s="14" t="s">
        <v>13</v>
      </c>
      <c r="B10" s="13">
        <f>SUM(B5:B9)</f>
        <v>151500</v>
      </c>
    </row>
    <row r="11" spans="1:7" x14ac:dyDescent="0.25">
      <c r="A11" s="12" t="s">
        <v>12</v>
      </c>
      <c r="B11" s="11"/>
    </row>
    <row r="12" spans="1:7" x14ac:dyDescent="0.25">
      <c r="A12" s="7" t="s">
        <v>11</v>
      </c>
      <c r="B12" s="10">
        <v>61600</v>
      </c>
    </row>
    <row r="13" spans="1:7" x14ac:dyDescent="0.25">
      <c r="A13" s="7" t="s">
        <v>56</v>
      </c>
      <c r="B13" s="10">
        <v>25000</v>
      </c>
    </row>
    <row r="14" spans="1:7" x14ac:dyDescent="0.25">
      <c r="A14" s="7" t="s">
        <v>57</v>
      </c>
      <c r="B14" s="10">
        <v>15000</v>
      </c>
    </row>
    <row r="15" spans="1:7" x14ac:dyDescent="0.25">
      <c r="A15" s="7" t="s">
        <v>2</v>
      </c>
      <c r="B15" s="6">
        <v>7500</v>
      </c>
    </row>
    <row r="16" spans="1:7" x14ac:dyDescent="0.25">
      <c r="A16" s="7" t="s">
        <v>8</v>
      </c>
      <c r="B16" s="6">
        <v>7000</v>
      </c>
    </row>
    <row r="17" spans="1:7" x14ac:dyDescent="0.25">
      <c r="A17" s="9" t="s">
        <v>7</v>
      </c>
      <c r="B17" s="8">
        <v>2500</v>
      </c>
    </row>
    <row r="18" spans="1:7" x14ac:dyDescent="0.25">
      <c r="A18" s="9" t="s">
        <v>6</v>
      </c>
      <c r="B18" s="8">
        <v>400</v>
      </c>
    </row>
    <row r="19" spans="1:7" x14ac:dyDescent="0.25">
      <c r="A19" s="7" t="s">
        <v>5</v>
      </c>
      <c r="B19" s="6">
        <v>200</v>
      </c>
    </row>
    <row r="20" spans="1:7" x14ac:dyDescent="0.25">
      <c r="A20" s="7" t="s">
        <v>4</v>
      </c>
      <c r="B20" s="6">
        <v>525</v>
      </c>
    </row>
    <row r="21" spans="1:7" ht="15.75" thickBot="1" x14ac:dyDescent="0.3">
      <c r="A21" s="7" t="s">
        <v>3</v>
      </c>
      <c r="B21" s="8">
        <v>5000</v>
      </c>
    </row>
    <row r="22" spans="1:7" ht="15.75" thickBot="1" x14ac:dyDescent="0.3">
      <c r="A22" s="3" t="s">
        <v>1</v>
      </c>
      <c r="B22" s="2">
        <f>SUM(B12:B21)</f>
        <v>124725</v>
      </c>
    </row>
    <row r="23" spans="1:7" ht="15.75" thickBot="1" x14ac:dyDescent="0.3">
      <c r="A23" s="5"/>
      <c r="B23" s="4"/>
    </row>
    <row r="24" spans="1:7" ht="15.75" thickBot="1" x14ac:dyDescent="0.3">
      <c r="A24" s="3" t="s">
        <v>0</v>
      </c>
      <c r="B24" s="2">
        <f>SUM(B10-B22)</f>
        <v>26775</v>
      </c>
    </row>
    <row r="26" spans="1:7" x14ac:dyDescent="0.25">
      <c r="E26" s="1"/>
      <c r="G26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 Budget</vt:lpstr>
      <vt:lpstr>Overview out of pocket expenses</vt:lpstr>
      <vt:lpstr>Draft 2017 budget</vt:lpstr>
    </vt:vector>
  </TitlesOfParts>
  <Company>Kellen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dcterms:created xsi:type="dcterms:W3CDTF">2016-03-30T12:03:39Z</dcterms:created>
  <dcterms:modified xsi:type="dcterms:W3CDTF">2016-11-17T15:27:19Z</dcterms:modified>
</cp:coreProperties>
</file>