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 activeTab="1"/>
  </bookViews>
  <sheets>
    <sheet name="Budget 2015" sheetId="2" r:id="rId1"/>
    <sheet name="Draft 2016 Budget" sheetId="3" r:id="rId2"/>
    <sheet name="Sheet1" sheetId="4" r:id="rId3"/>
  </sheets>
  <calcPr calcId="144525"/>
</workbook>
</file>

<file path=xl/calcChain.xml><?xml version="1.0" encoding="utf-8"?>
<calcChain xmlns="http://schemas.openxmlformats.org/spreadsheetml/2006/main">
  <c r="B19" i="3" l="1"/>
  <c r="B21" i="3" s="1"/>
  <c r="B8" i="3"/>
  <c r="I10" i="4" l="1"/>
  <c r="I9" i="4" l="1"/>
  <c r="I8" i="4"/>
  <c r="D14" i="2" l="1"/>
  <c r="D8" i="2" l="1"/>
  <c r="E8" i="2"/>
  <c r="C10" i="2"/>
  <c r="D20" i="2" l="1"/>
  <c r="D22" i="2" s="1"/>
  <c r="C14" i="2"/>
  <c r="E20" i="2" s="1"/>
  <c r="E22" i="2" s="1"/>
  <c r="C20" i="2" l="1"/>
  <c r="C8" i="2"/>
  <c r="C22" i="2" l="1"/>
  <c r="B20" i="2"/>
  <c r="B8" i="2" l="1"/>
  <c r="B22" i="2" l="1"/>
</calcChain>
</file>

<file path=xl/sharedStrings.xml><?xml version="1.0" encoding="utf-8"?>
<sst xmlns="http://schemas.openxmlformats.org/spreadsheetml/2006/main" count="56" uniqueCount="43">
  <si>
    <t xml:space="preserve">Income </t>
  </si>
  <si>
    <t>Expenditure</t>
  </si>
  <si>
    <t>TOTAL INCOME</t>
  </si>
  <si>
    <t>TOTAL EXPENDITURE</t>
  </si>
  <si>
    <t>ITEM</t>
  </si>
  <si>
    <t>VIPA International Budget 2015 (EUR)</t>
  </si>
  <si>
    <t>Carry-over from 2014 budget</t>
  </si>
  <si>
    <t>Legal advice</t>
  </si>
  <si>
    <t>Communications (website support, professional design, etc)</t>
  </si>
  <si>
    <t xml:space="preserve">RESULT </t>
  </si>
  <si>
    <t xml:space="preserve">Studies </t>
  </si>
  <si>
    <t xml:space="preserve">Greenberg fees (monitoring US legislation) </t>
  </si>
  <si>
    <t>Sponsorship IVIS extra costs (printing, stand)</t>
  </si>
  <si>
    <t xml:space="preserve">Sponsorship IVIS (8,000$) </t>
  </si>
  <si>
    <t>Website annual hosting fee (Alias)</t>
  </si>
  <si>
    <t>Out of pocket costs (meetings &amp; travel expenses)</t>
  </si>
  <si>
    <t>Kellen Europe fees (secretariat &amp; management)</t>
  </si>
  <si>
    <t xml:space="preserve">1130€ for stand giveaways, 159€ for printing flyers </t>
  </si>
  <si>
    <t>estimate year end</t>
  </si>
  <si>
    <t>Q2</t>
  </si>
  <si>
    <t>Membership fees full members (15): 10,000 EUR</t>
  </si>
  <si>
    <t>413€ website upgrade, 200€ design for case studies template/400€ design for roll-up banner/800€ design for flyer</t>
  </si>
  <si>
    <t>15,000 for compressive strength measurement study (20,000 for ageing process is on hold)</t>
  </si>
  <si>
    <t>Bank charges</t>
  </si>
  <si>
    <t>Actuals
 at 30 Oct.</t>
  </si>
  <si>
    <t>1 member still missing payment (Chuzhou Yinxing Electric)</t>
  </si>
  <si>
    <t xml:space="preserve">* KE fees to be increased to 80,723 in case two regular members join the association by the end of the year </t>
  </si>
  <si>
    <t>%</t>
  </si>
  <si>
    <t xml:space="preserve">Kellen fees </t>
  </si>
  <si>
    <t xml:space="preserve">Total VIPA budget </t>
  </si>
  <si>
    <t>VIPA International Budget 2016 (EUR)</t>
  </si>
  <si>
    <t>EUR</t>
  </si>
  <si>
    <t>Carry-over from 2015 budget</t>
  </si>
  <si>
    <t xml:space="preserve">7.500 for compressive strenght/20,000 for study on ageing process/22,500 to be decided by Technical WG </t>
  </si>
  <si>
    <t>IVIS 2017</t>
  </si>
  <si>
    <t>Out of pocket costs (meetings/conf calls &amp; travel expenses )</t>
  </si>
  <si>
    <t xml:space="preserve">Bylaws review </t>
  </si>
  <si>
    <t>Bank fees</t>
  </si>
  <si>
    <t xml:space="preserve">Budgeted in Jan </t>
  </si>
  <si>
    <t>Membership fees associate members (5): 1,000 EUR/500 EUR</t>
  </si>
  <si>
    <t>Membership fees associate members (5): 500 EUR</t>
  </si>
  <si>
    <t xml:space="preserve">1  member missing payment (Oxford Uni) </t>
  </si>
  <si>
    <t>*still to be discussed with CSTB. Probably 10,000-20,000 EUR will be used in 2016 for website and COM material eg event logo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</si>
</sst>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9B575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Border="1"/>
    <xf numFmtId="0" fontId="2" fillId="0" borderId="3" xfId="0" applyFont="1" applyBorder="1" applyAlignment="1">
      <alignment horizontal="center"/>
    </xf>
    <xf numFmtId="3" fontId="3" fillId="0" borderId="3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3" fontId="3" fillId="0" borderId="3" xfId="0" applyNumberFormat="1" applyFont="1" applyFill="1" applyBorder="1" applyAlignment="1">
      <alignment horizontal="right" vertical="top"/>
    </xf>
    <xf numFmtId="3" fontId="2" fillId="2" borderId="2" xfId="0" applyNumberFormat="1" applyFont="1" applyFill="1" applyBorder="1" applyAlignment="1">
      <alignment horizontal="right" vertical="top"/>
    </xf>
    <xf numFmtId="0" fontId="2" fillId="0" borderId="4" xfId="0" applyFont="1" applyBorder="1"/>
    <xf numFmtId="164" fontId="2" fillId="2" borderId="2" xfId="1" applyNumberFormat="1" applyFont="1" applyFill="1" applyBorder="1" applyAlignment="1">
      <alignment horizontal="right"/>
    </xf>
    <xf numFmtId="3" fontId="3" fillId="0" borderId="3" xfId="0" applyNumberFormat="1" applyFont="1" applyBorder="1"/>
    <xf numFmtId="164" fontId="3" fillId="0" borderId="3" xfId="1" applyNumberFormat="1" applyFont="1" applyBorder="1" applyAlignment="1">
      <alignment horizontal="right" vertical="top"/>
    </xf>
    <xf numFmtId="164" fontId="0" fillId="0" borderId="0" xfId="0" applyNumberFormat="1"/>
    <xf numFmtId="3" fontId="0" fillId="0" borderId="0" xfId="0" applyNumberFormat="1"/>
    <xf numFmtId="0" fontId="2" fillId="2" borderId="5" xfId="0" applyFont="1" applyFill="1" applyBorder="1" applyAlignment="1">
      <alignment horizontal="center"/>
    </xf>
    <xf numFmtId="0" fontId="0" fillId="0" borderId="6" xfId="0" applyBorder="1"/>
    <xf numFmtId="3" fontId="3" fillId="0" borderId="6" xfId="0" applyNumberFormat="1" applyFont="1" applyBorder="1" applyAlignment="1">
      <alignment horizontal="right" vertical="top"/>
    </xf>
    <xf numFmtId="0" fontId="2" fillId="2" borderId="1" xfId="0" applyFont="1" applyFill="1" applyBorder="1" applyAlignment="1">
      <alignment horizontal="center" vertical="center"/>
    </xf>
    <xf numFmtId="3" fontId="3" fillId="0" borderId="3" xfId="0" applyNumberFormat="1" applyFont="1" applyBorder="1" applyAlignment="1">
      <alignment horizontal="right"/>
    </xf>
    <xf numFmtId="0" fontId="0" fillId="0" borderId="0" xfId="0" applyBorder="1" applyAlignment="1">
      <alignment horizontal="right" vertical="top"/>
    </xf>
    <xf numFmtId="0" fontId="4" fillId="2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right" vertical="top"/>
    </xf>
    <xf numFmtId="0" fontId="3" fillId="0" borderId="6" xfId="0" applyFont="1" applyBorder="1" applyAlignment="1">
      <alignment horizontal="right" vertical="top"/>
    </xf>
    <xf numFmtId="164" fontId="3" fillId="0" borderId="6" xfId="1" applyNumberFormat="1" applyFont="1" applyBorder="1" applyAlignment="1">
      <alignment horizontal="right" vertical="top"/>
    </xf>
    <xf numFmtId="3" fontId="3" fillId="0" borderId="6" xfId="0" applyNumberFormat="1" applyFont="1" applyFill="1" applyBorder="1" applyAlignment="1">
      <alignment horizontal="right" vertical="top"/>
    </xf>
    <xf numFmtId="164" fontId="2" fillId="2" borderId="5" xfId="1" applyNumberFormat="1" applyFont="1" applyFill="1" applyBorder="1" applyAlignment="1">
      <alignment horizontal="right"/>
    </xf>
    <xf numFmtId="3" fontId="3" fillId="0" borderId="6" xfId="0" applyNumberFormat="1" applyFont="1" applyBorder="1"/>
    <xf numFmtId="3" fontId="2" fillId="2" borderId="5" xfId="0" applyNumberFormat="1" applyFont="1" applyFill="1" applyBorder="1" applyAlignment="1">
      <alignment horizontal="right" vertical="top"/>
    </xf>
    <xf numFmtId="0" fontId="2" fillId="0" borderId="7" xfId="0" applyFont="1" applyBorder="1"/>
    <xf numFmtId="0" fontId="3" fillId="0" borderId="6" xfId="0" applyFont="1" applyBorder="1"/>
    <xf numFmtId="0" fontId="3" fillId="0" borderId="6" xfId="0" applyFont="1" applyBorder="1" applyAlignment="1">
      <alignment vertical="top" wrapText="1"/>
    </xf>
    <xf numFmtId="0" fontId="2" fillId="2" borderId="5" xfId="0" applyFont="1" applyFill="1" applyBorder="1" applyAlignment="1">
      <alignment horizontal="left"/>
    </xf>
    <xf numFmtId="0" fontId="2" fillId="0" borderId="6" xfId="0" applyFont="1" applyBorder="1"/>
    <xf numFmtId="0" fontId="3" fillId="0" borderId="6" xfId="0" applyFont="1" applyFill="1" applyBorder="1"/>
    <xf numFmtId="0" fontId="2" fillId="2" borderId="5" xfId="0" applyFont="1" applyFill="1" applyBorder="1"/>
    <xf numFmtId="0" fontId="2" fillId="0" borderId="6" xfId="0" applyFont="1" applyFill="1" applyBorder="1"/>
    <xf numFmtId="0" fontId="2" fillId="0" borderId="5" xfId="0" applyFont="1" applyBorder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9" fontId="0" fillId="0" borderId="0" xfId="2" applyFont="1"/>
    <xf numFmtId="3" fontId="5" fillId="2" borderId="2" xfId="0" applyNumberFormat="1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center"/>
    </xf>
    <xf numFmtId="0" fontId="0" fillId="0" borderId="11" xfId="0" applyBorder="1"/>
    <xf numFmtId="164" fontId="0" fillId="0" borderId="0" xfId="1" applyNumberFormat="1" applyFont="1" applyBorder="1"/>
    <xf numFmtId="9" fontId="0" fillId="0" borderId="3" xfId="2" applyFont="1" applyBorder="1"/>
    <xf numFmtId="3" fontId="0" fillId="0" borderId="0" xfId="0" applyNumberFormat="1" applyBorder="1"/>
    <xf numFmtId="3" fontId="0" fillId="0" borderId="12" xfId="0" applyNumberFormat="1" applyBorder="1"/>
    <xf numFmtId="9" fontId="0" fillId="0" borderId="13" xfId="2" applyFont="1" applyBorder="1"/>
    <xf numFmtId="0" fontId="6" fillId="3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0" fontId="3" fillId="0" borderId="14" xfId="0" applyFont="1" applyBorder="1"/>
    <xf numFmtId="0" fontId="3" fillId="0" borderId="14" xfId="0" applyFont="1" applyBorder="1" applyAlignment="1">
      <alignment vertical="top" wrapText="1"/>
    </xf>
    <xf numFmtId="0" fontId="2" fillId="2" borderId="1" xfId="0" applyFont="1" applyFill="1" applyBorder="1" applyAlignment="1">
      <alignment horizontal="left"/>
    </xf>
    <xf numFmtId="0" fontId="3" fillId="0" borderId="14" xfId="0" applyFont="1" applyFill="1" applyBorder="1"/>
    <xf numFmtId="0" fontId="2" fillId="2" borderId="1" xfId="0" applyFont="1" applyFill="1" applyBorder="1"/>
    <xf numFmtId="0" fontId="2" fillId="0" borderId="14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Medium9"/>
  <colors>
    <mruColors>
      <color rgb="FF39B57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H16" sqref="H16"/>
    </sheetView>
  </sheetViews>
  <sheetFormatPr defaultRowHeight="15" x14ac:dyDescent="0.25"/>
  <cols>
    <col min="1" max="1" width="59.42578125" customWidth="1"/>
    <col min="2" max="2" width="14.140625" customWidth="1"/>
    <col min="3" max="3" width="13.85546875" customWidth="1"/>
    <col min="4" max="4" width="14.140625" customWidth="1"/>
    <col min="5" max="5" width="19.42578125" style="18" customWidth="1"/>
    <col min="6" max="6" width="17.5703125" customWidth="1"/>
  </cols>
  <sheetData>
    <row r="1" spans="1:6" thickBot="1" x14ac:dyDescent="0.35">
      <c r="A1" s="59" t="s">
        <v>5</v>
      </c>
      <c r="B1" s="60"/>
      <c r="C1" s="13"/>
      <c r="D1" s="13"/>
      <c r="E1" s="6"/>
      <c r="F1" s="1"/>
    </row>
    <row r="2" spans="1:6" thickBot="1" x14ac:dyDescent="0.35">
      <c r="A2" s="35"/>
      <c r="B2" s="2"/>
      <c r="C2" s="14"/>
      <c r="D2" s="14"/>
      <c r="E2" s="20"/>
    </row>
    <row r="3" spans="1:6" ht="27" customHeight="1" thickBot="1" x14ac:dyDescent="0.3">
      <c r="A3" s="16" t="s">
        <v>4</v>
      </c>
      <c r="B3" s="19" t="s">
        <v>38</v>
      </c>
      <c r="C3" s="39" t="s">
        <v>19</v>
      </c>
      <c r="D3" s="36" t="s">
        <v>24</v>
      </c>
      <c r="E3" s="38" t="s">
        <v>18</v>
      </c>
    </row>
    <row r="4" spans="1:6" ht="14.45" x14ac:dyDescent="0.3">
      <c r="A4" s="27" t="s">
        <v>0</v>
      </c>
      <c r="B4" s="7"/>
      <c r="C4" s="14"/>
      <c r="D4" s="14"/>
      <c r="E4" s="20"/>
    </row>
    <row r="5" spans="1:6" ht="14.45" x14ac:dyDescent="0.3">
      <c r="A5" s="28" t="s">
        <v>20</v>
      </c>
      <c r="B5" s="3">
        <v>130000</v>
      </c>
      <c r="C5" s="15">
        <v>120000</v>
      </c>
      <c r="D5" s="15">
        <v>140000</v>
      </c>
      <c r="E5" s="15">
        <v>150000</v>
      </c>
      <c r="F5" t="s">
        <v>25</v>
      </c>
    </row>
    <row r="6" spans="1:6" ht="14.45" x14ac:dyDescent="0.3">
      <c r="A6" s="28" t="s">
        <v>39</v>
      </c>
      <c r="B6" s="3">
        <v>2000</v>
      </c>
      <c r="C6" s="3">
        <v>2000</v>
      </c>
      <c r="D6" s="15">
        <v>2000</v>
      </c>
      <c r="E6" s="15">
        <v>2500</v>
      </c>
      <c r="F6" t="s">
        <v>41</v>
      </c>
    </row>
    <row r="7" spans="1:6" thickBot="1" x14ac:dyDescent="0.35">
      <c r="A7" s="29" t="s">
        <v>6</v>
      </c>
      <c r="B7" s="3">
        <v>21779</v>
      </c>
      <c r="C7" s="3">
        <v>21779</v>
      </c>
      <c r="D7" s="15">
        <v>21779</v>
      </c>
      <c r="E7" s="3">
        <v>21779</v>
      </c>
    </row>
    <row r="8" spans="1:6" thickBot="1" x14ac:dyDescent="0.35">
      <c r="A8" s="30" t="s">
        <v>2</v>
      </c>
      <c r="B8" s="8">
        <f>SUM(B5:B7)</f>
        <v>153779</v>
      </c>
      <c r="C8" s="8">
        <f>SUM(C5:C7)</f>
        <v>143779</v>
      </c>
      <c r="D8" s="24">
        <f>SUM(D5:D7)</f>
        <v>163779</v>
      </c>
      <c r="E8" s="8">
        <f>SUM(E5:E7)</f>
        <v>174279</v>
      </c>
    </row>
    <row r="9" spans="1:6" ht="14.45" x14ac:dyDescent="0.3">
      <c r="A9" s="31" t="s">
        <v>1</v>
      </c>
      <c r="B9" s="4"/>
      <c r="C9" s="4"/>
      <c r="D9" s="21"/>
      <c r="E9" s="21"/>
    </row>
    <row r="10" spans="1:6" ht="14.45" x14ac:dyDescent="0.3">
      <c r="A10" s="28" t="s">
        <v>16</v>
      </c>
      <c r="B10" s="10">
        <v>73723</v>
      </c>
      <c r="C10" s="10">
        <f>35236+1625</f>
        <v>36861</v>
      </c>
      <c r="D10" s="22">
        <v>73723</v>
      </c>
      <c r="E10" s="22">
        <v>83723</v>
      </c>
      <c r="F10" s="37" t="s">
        <v>26</v>
      </c>
    </row>
    <row r="11" spans="1:6" ht="14.45" x14ac:dyDescent="0.3">
      <c r="A11" s="28" t="s">
        <v>10</v>
      </c>
      <c r="B11" s="3">
        <v>35000</v>
      </c>
      <c r="C11" s="3">
        <v>0</v>
      </c>
      <c r="D11" s="15">
        <v>0</v>
      </c>
      <c r="E11" s="15">
        <v>7500</v>
      </c>
      <c r="F11" t="s">
        <v>22</v>
      </c>
    </row>
    <row r="12" spans="1:6" ht="14.45" x14ac:dyDescent="0.3">
      <c r="A12" s="28" t="s">
        <v>13</v>
      </c>
      <c r="B12" s="3">
        <v>7707.99</v>
      </c>
      <c r="C12" s="3">
        <v>7707.99</v>
      </c>
      <c r="D12" s="15">
        <v>7708</v>
      </c>
      <c r="E12" s="3">
        <v>7707.99</v>
      </c>
    </row>
    <row r="13" spans="1:6" x14ac:dyDescent="0.25">
      <c r="A13" s="28" t="s">
        <v>12</v>
      </c>
      <c r="B13" s="3">
        <v>1142</v>
      </c>
      <c r="C13" s="3">
        <v>1289</v>
      </c>
      <c r="D13" s="15">
        <v>1289</v>
      </c>
      <c r="E13" s="3">
        <v>1289</v>
      </c>
      <c r="F13" t="s">
        <v>17</v>
      </c>
    </row>
    <row r="14" spans="1:6" ht="14.45" x14ac:dyDescent="0.3">
      <c r="A14" s="28" t="s">
        <v>15</v>
      </c>
      <c r="B14" s="3">
        <v>7000</v>
      </c>
      <c r="C14" s="3">
        <f>1920+568+154</f>
        <v>2642</v>
      </c>
      <c r="D14" s="22">
        <f>2642+1945</f>
        <v>4587</v>
      </c>
      <c r="E14" s="15">
        <v>7000</v>
      </c>
    </row>
    <row r="15" spans="1:6" x14ac:dyDescent="0.25">
      <c r="A15" s="32" t="s">
        <v>8</v>
      </c>
      <c r="B15" s="9">
        <v>4600</v>
      </c>
      <c r="C15" s="9">
        <v>1513</v>
      </c>
      <c r="D15" s="25">
        <v>1813</v>
      </c>
      <c r="E15" s="17">
        <v>2200</v>
      </c>
      <c r="F15" t="s">
        <v>21</v>
      </c>
    </row>
    <row r="16" spans="1:6" ht="14.45" x14ac:dyDescent="0.3">
      <c r="A16" s="32" t="s">
        <v>14</v>
      </c>
      <c r="B16" s="9">
        <v>400</v>
      </c>
      <c r="C16" s="9">
        <v>400</v>
      </c>
      <c r="D16" s="25">
        <v>400</v>
      </c>
      <c r="E16" s="15">
        <v>400</v>
      </c>
    </row>
    <row r="17" spans="1:9" ht="14.45" x14ac:dyDescent="0.3">
      <c r="A17" s="28" t="s">
        <v>7</v>
      </c>
      <c r="B17" s="9">
        <v>5000</v>
      </c>
      <c r="C17" s="9">
        <v>0</v>
      </c>
      <c r="D17" s="25">
        <v>0</v>
      </c>
      <c r="E17" s="15">
        <v>0</v>
      </c>
    </row>
    <row r="18" spans="1:9" ht="14.45" x14ac:dyDescent="0.3">
      <c r="A18" s="28" t="s">
        <v>23</v>
      </c>
      <c r="B18" s="9">
        <v>0</v>
      </c>
      <c r="C18" s="9">
        <v>0</v>
      </c>
      <c r="D18" s="25">
        <v>272</v>
      </c>
      <c r="E18" s="15">
        <v>400</v>
      </c>
    </row>
    <row r="19" spans="1:9" thickBot="1" x14ac:dyDescent="0.35">
      <c r="A19" s="28" t="s">
        <v>11</v>
      </c>
      <c r="B19" s="3">
        <v>0</v>
      </c>
      <c r="C19" s="3">
        <v>0</v>
      </c>
      <c r="D19" s="15">
        <v>0</v>
      </c>
      <c r="E19" s="15">
        <v>0</v>
      </c>
    </row>
    <row r="20" spans="1:9" thickBot="1" x14ac:dyDescent="0.35">
      <c r="A20" s="33" t="s">
        <v>3</v>
      </c>
      <c r="B20" s="6">
        <f>SUM(B10:B19)</f>
        <v>134572.99</v>
      </c>
      <c r="C20" s="6">
        <f>SUM(C10:C19)</f>
        <v>50412.99</v>
      </c>
      <c r="D20" s="26">
        <f>SUM(D10:D19)</f>
        <v>89792</v>
      </c>
      <c r="E20" s="6">
        <f>SUM(E10:E19)</f>
        <v>110219.99</v>
      </c>
      <c r="F20" s="11"/>
      <c r="I20" s="1"/>
    </row>
    <row r="21" spans="1:9" thickBot="1" x14ac:dyDescent="0.35">
      <c r="A21" s="34"/>
      <c r="B21" s="5"/>
      <c r="C21" s="5"/>
      <c r="D21" s="23"/>
      <c r="E21" s="23"/>
      <c r="F21" s="11"/>
    </row>
    <row r="22" spans="1:9" thickBot="1" x14ac:dyDescent="0.35">
      <c r="A22" s="33" t="s">
        <v>9</v>
      </c>
      <c r="B22" s="6">
        <f>SUM(B8-B20)</f>
        <v>19206.010000000009</v>
      </c>
      <c r="C22" s="6">
        <f>SUM(C8-C20)</f>
        <v>93366.010000000009</v>
      </c>
      <c r="D22" s="26">
        <f>SUM(D8-D20)</f>
        <v>73987</v>
      </c>
      <c r="E22" s="6">
        <f>SUM(E8-E20)</f>
        <v>64059.009999999995</v>
      </c>
      <c r="F22" s="12"/>
    </row>
    <row r="23" spans="1:9" ht="14.45" x14ac:dyDescent="0.3">
      <c r="F23" s="11"/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C19" sqref="C19"/>
    </sheetView>
  </sheetViews>
  <sheetFormatPr defaultRowHeight="15" x14ac:dyDescent="0.25"/>
  <cols>
    <col min="1" max="1" width="60.42578125" customWidth="1"/>
    <col min="2" max="2" width="13.140625" customWidth="1"/>
    <col min="3" max="3" width="62" customWidth="1"/>
    <col min="4" max="4" width="17.5703125" customWidth="1"/>
  </cols>
  <sheetData>
    <row r="1" spans="1:3" ht="15.75" thickBot="1" x14ac:dyDescent="0.3">
      <c r="A1" s="59" t="s">
        <v>30</v>
      </c>
      <c r="B1" s="60"/>
    </row>
    <row r="2" spans="1:3" ht="15.75" thickBot="1" x14ac:dyDescent="0.3">
      <c r="A2" s="51"/>
      <c r="B2" s="2"/>
    </row>
    <row r="3" spans="1:3" ht="15.75" thickBot="1" x14ac:dyDescent="0.3">
      <c r="A3" s="49" t="s">
        <v>4</v>
      </c>
      <c r="B3" s="50" t="s">
        <v>31</v>
      </c>
    </row>
    <row r="4" spans="1:3" x14ac:dyDescent="0.25">
      <c r="A4" s="52" t="s">
        <v>0</v>
      </c>
      <c r="B4" s="7"/>
    </row>
    <row r="5" spans="1:3" x14ac:dyDescent="0.25">
      <c r="A5" s="53" t="s">
        <v>20</v>
      </c>
      <c r="B5" s="3">
        <v>150000</v>
      </c>
    </row>
    <row r="6" spans="1:3" x14ac:dyDescent="0.25">
      <c r="A6" s="53" t="s">
        <v>40</v>
      </c>
      <c r="B6" s="3">
        <v>3000</v>
      </c>
    </row>
    <row r="7" spans="1:3" ht="15.75" thickBot="1" x14ac:dyDescent="0.3">
      <c r="A7" s="54" t="s">
        <v>32</v>
      </c>
      <c r="B7" s="3">
        <v>64059</v>
      </c>
    </row>
    <row r="8" spans="1:3" ht="15.75" thickBot="1" x14ac:dyDescent="0.3">
      <c r="A8" s="55" t="s">
        <v>2</v>
      </c>
      <c r="B8" s="8">
        <f>SUM(B5:B7)</f>
        <v>217059</v>
      </c>
    </row>
    <row r="9" spans="1:3" x14ac:dyDescent="0.25">
      <c r="A9" s="52" t="s">
        <v>1</v>
      </c>
      <c r="B9" s="4"/>
    </row>
    <row r="10" spans="1:3" x14ac:dyDescent="0.25">
      <c r="A10" s="53" t="s">
        <v>28</v>
      </c>
      <c r="B10" s="10">
        <v>94535</v>
      </c>
    </row>
    <row r="11" spans="1:3" x14ac:dyDescent="0.25">
      <c r="A11" s="53" t="s">
        <v>10</v>
      </c>
      <c r="B11" s="3">
        <v>50000</v>
      </c>
      <c r="C11" t="s">
        <v>33</v>
      </c>
    </row>
    <row r="12" spans="1:3" x14ac:dyDescent="0.25">
      <c r="A12" s="53" t="s">
        <v>34</v>
      </c>
      <c r="B12" s="3">
        <v>0</v>
      </c>
      <c r="C12" t="s">
        <v>42</v>
      </c>
    </row>
    <row r="13" spans="1:3" x14ac:dyDescent="0.25">
      <c r="A13" s="53" t="s">
        <v>35</v>
      </c>
      <c r="B13" s="3">
        <v>7000</v>
      </c>
    </row>
    <row r="14" spans="1:3" x14ac:dyDescent="0.25">
      <c r="A14" s="56" t="s">
        <v>8</v>
      </c>
      <c r="B14" s="9">
        <v>2500</v>
      </c>
    </row>
    <row r="15" spans="1:3" x14ac:dyDescent="0.25">
      <c r="A15" s="56" t="s">
        <v>14</v>
      </c>
      <c r="B15" s="9">
        <v>400</v>
      </c>
    </row>
    <row r="16" spans="1:3" x14ac:dyDescent="0.25">
      <c r="A16" s="53" t="s">
        <v>7</v>
      </c>
      <c r="B16" s="9">
        <v>10000</v>
      </c>
      <c r="C16" t="s">
        <v>36</v>
      </c>
    </row>
    <row r="17" spans="1:7" x14ac:dyDescent="0.25">
      <c r="A17" s="53" t="s">
        <v>37</v>
      </c>
      <c r="B17" s="3">
        <v>500</v>
      </c>
    </row>
    <row r="18" spans="1:7" ht="15.75" thickBot="1" x14ac:dyDescent="0.3">
      <c r="A18" s="53" t="s">
        <v>11</v>
      </c>
      <c r="B18" s="3">
        <v>0</v>
      </c>
    </row>
    <row r="19" spans="1:7" ht="15.75" thickBot="1" x14ac:dyDescent="0.3">
      <c r="A19" s="57" t="s">
        <v>3</v>
      </c>
      <c r="B19" s="6">
        <f>SUM(B10:B18)</f>
        <v>164935</v>
      </c>
      <c r="C19" s="37"/>
      <c r="D19" s="11"/>
      <c r="G19" s="1"/>
    </row>
    <row r="20" spans="1:7" ht="15.75" thickBot="1" x14ac:dyDescent="0.3">
      <c r="A20" s="58"/>
      <c r="B20" s="5"/>
      <c r="D20" s="11"/>
    </row>
    <row r="21" spans="1:7" ht="15.75" thickBot="1" x14ac:dyDescent="0.3">
      <c r="A21" s="57" t="s">
        <v>9</v>
      </c>
      <c r="B21" s="6">
        <f>SUM(B8-B19)</f>
        <v>52124</v>
      </c>
      <c r="D21" s="12"/>
    </row>
    <row r="22" spans="1:7" x14ac:dyDescent="0.25">
      <c r="D22" s="11"/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6:M12"/>
  <sheetViews>
    <sheetView workbookViewId="0">
      <selection activeCell="G18" sqref="G18"/>
    </sheetView>
  </sheetViews>
  <sheetFormatPr defaultRowHeight="15" x14ac:dyDescent="0.25"/>
  <cols>
    <col min="6" max="6" width="7.28515625" customWidth="1"/>
    <col min="7" max="7" width="11.42578125" customWidth="1"/>
    <col min="8" max="8" width="18.7109375" customWidth="1"/>
    <col min="9" max="9" width="7.85546875" customWidth="1"/>
  </cols>
  <sheetData>
    <row r="6" spans="6:13" ht="15.75" thickBot="1" x14ac:dyDescent="0.3"/>
    <row r="7" spans="6:13" ht="15.75" thickBot="1" x14ac:dyDescent="0.3">
      <c r="F7" s="40"/>
      <c r="G7" s="46" t="s">
        <v>28</v>
      </c>
      <c r="H7" s="47" t="s">
        <v>29</v>
      </c>
      <c r="I7" s="48" t="s">
        <v>27</v>
      </c>
    </row>
    <row r="8" spans="6:13" ht="15.75" thickBot="1" x14ac:dyDescent="0.3">
      <c r="F8" s="46">
        <v>2014</v>
      </c>
      <c r="G8" s="41">
        <v>60000</v>
      </c>
      <c r="H8" s="41">
        <v>100000</v>
      </c>
      <c r="I8" s="42">
        <f>SUM(G8/H8)</f>
        <v>0.6</v>
      </c>
    </row>
    <row r="9" spans="6:13" ht="15.75" thickBot="1" x14ac:dyDescent="0.3">
      <c r="F9" s="46">
        <v>2015</v>
      </c>
      <c r="G9" s="43">
        <v>83723</v>
      </c>
      <c r="H9" s="43">
        <v>174779</v>
      </c>
      <c r="I9" s="42">
        <f>SUM(G9/H9)</f>
        <v>0.4790220793115878</v>
      </c>
    </row>
    <row r="10" spans="6:13" ht="15.75" thickBot="1" x14ac:dyDescent="0.3">
      <c r="F10" s="46">
        <v>2016</v>
      </c>
      <c r="G10" s="44">
        <v>94535</v>
      </c>
      <c r="H10" s="44">
        <v>217000</v>
      </c>
      <c r="I10" s="45">
        <f>SUM(G10/H10)</f>
        <v>0.4356451612903226</v>
      </c>
      <c r="K10" s="37"/>
      <c r="M10" s="37"/>
    </row>
    <row r="12" spans="6:13" x14ac:dyDescent="0.25">
      <c r="L12" s="1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 2015</vt:lpstr>
      <vt:lpstr>Draft 2016 Budget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2015-11-24T09:25:14Z</dcterms:modified>
</cp:coreProperties>
</file>